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Лист1!$3:$5</definedName>
    <definedName name="_xlnm.Print_Area" localSheetId="0">Лист1!$A$1:$O$86</definedName>
  </definedNames>
  <calcPr calcId="152511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7" i="1"/>
  <c r="O18" i="1"/>
  <c r="O20" i="1"/>
  <c r="O21" i="1"/>
  <c r="O22" i="1"/>
  <c r="O25" i="1"/>
  <c r="O26" i="1"/>
  <c r="O27" i="1"/>
  <c r="O28" i="1"/>
  <c r="O29" i="1"/>
  <c r="O30" i="1"/>
  <c r="O31" i="1"/>
  <c r="O32" i="1"/>
  <c r="O33" i="1"/>
  <c r="O34" i="1"/>
  <c r="O36" i="1"/>
  <c r="O37" i="1"/>
  <c r="O38" i="1"/>
  <c r="O39" i="1"/>
  <c r="O41" i="1"/>
  <c r="O42" i="1"/>
  <c r="O43" i="1"/>
  <c r="O45" i="1"/>
  <c r="O46" i="1"/>
  <c r="O47" i="1"/>
  <c r="O48" i="1"/>
  <c r="O49" i="1"/>
  <c r="O50" i="1"/>
  <c r="O51" i="1"/>
  <c r="O52" i="1"/>
  <c r="O54" i="1"/>
  <c r="O55" i="1"/>
  <c r="O56" i="1"/>
  <c r="O58" i="1"/>
  <c r="O59" i="1"/>
  <c r="O60" i="1"/>
  <c r="O61" i="1"/>
  <c r="O62" i="1"/>
  <c r="O63" i="1"/>
  <c r="O64" i="1"/>
  <c r="O66" i="1"/>
  <c r="O67" i="1"/>
  <c r="O68" i="1"/>
  <c r="O69" i="1"/>
  <c r="O70" i="1"/>
  <c r="O72" i="1"/>
  <c r="O73" i="1"/>
  <c r="O74" i="1"/>
  <c r="O75" i="1"/>
  <c r="O78" i="1"/>
  <c r="O79" i="1"/>
  <c r="O80" i="1"/>
  <c r="O81" i="1"/>
  <c r="O82" i="1"/>
  <c r="O83" i="1"/>
  <c r="O84" i="1"/>
  <c r="O85" i="1"/>
  <c r="N7" i="1"/>
  <c r="N8" i="1"/>
  <c r="N9" i="1"/>
  <c r="N10" i="1"/>
  <c r="N11" i="1"/>
  <c r="N12" i="1"/>
  <c r="N13" i="1"/>
  <c r="N14" i="1"/>
  <c r="N15" i="1"/>
  <c r="N17" i="1"/>
  <c r="N18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4" i="1"/>
  <c r="N55" i="1"/>
  <c r="N56" i="1"/>
  <c r="N58" i="1"/>
  <c r="N59" i="1"/>
  <c r="N60" i="1"/>
  <c r="N61" i="1"/>
  <c r="N62" i="1"/>
  <c r="N63" i="1"/>
  <c r="N64" i="1"/>
  <c r="N66" i="1"/>
  <c r="N67" i="1"/>
  <c r="N68" i="1"/>
  <c r="N69" i="1"/>
  <c r="N70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G71" i="1"/>
  <c r="J76" i="1"/>
  <c r="J86" i="1" s="1"/>
  <c r="G57" i="1"/>
  <c r="L57" i="1" s="1"/>
  <c r="D65" i="1"/>
  <c r="M76" i="1"/>
  <c r="O76" i="1" s="1"/>
  <c r="G76" i="1"/>
  <c r="D76" i="1"/>
  <c r="H76" i="1" s="1"/>
  <c r="C76" i="1"/>
  <c r="E77" i="1"/>
  <c r="F77" i="1"/>
  <c r="M71" i="1"/>
  <c r="O71" i="1" s="1"/>
  <c r="J71" i="1"/>
  <c r="D71" i="1"/>
  <c r="H71" i="1" s="1"/>
  <c r="C71" i="1"/>
  <c r="F71" i="1" s="1"/>
  <c r="M65" i="1"/>
  <c r="N65" i="1" s="1"/>
  <c r="J65" i="1"/>
  <c r="G65" i="1"/>
  <c r="C65" i="1"/>
  <c r="M57" i="1"/>
  <c r="N57" i="1" s="1"/>
  <c r="J57" i="1"/>
  <c r="M53" i="1"/>
  <c r="N53" i="1" s="1"/>
  <c r="J53" i="1"/>
  <c r="G53" i="1"/>
  <c r="D53" i="1"/>
  <c r="C53" i="1"/>
  <c r="F53" i="1" s="1"/>
  <c r="D57" i="1"/>
  <c r="C57" i="1"/>
  <c r="J44" i="1"/>
  <c r="D44" i="1"/>
  <c r="H44" i="1" s="1"/>
  <c r="C44" i="1"/>
  <c r="E47" i="1"/>
  <c r="F47" i="1"/>
  <c r="I47" i="1"/>
  <c r="C40" i="1"/>
  <c r="J6" i="1"/>
  <c r="D6" i="1"/>
  <c r="C6" i="1"/>
  <c r="M44" i="1"/>
  <c r="G44" i="1"/>
  <c r="H47" i="1"/>
  <c r="K47" i="1"/>
  <c r="L47" i="1"/>
  <c r="M40" i="1"/>
  <c r="O40" i="1" s="1"/>
  <c r="J40" i="1"/>
  <c r="G40" i="1"/>
  <c r="K42" i="1"/>
  <c r="L42" i="1"/>
  <c r="D40" i="1"/>
  <c r="E40" i="1" s="1"/>
  <c r="M35" i="1"/>
  <c r="O35" i="1" s="1"/>
  <c r="J35" i="1"/>
  <c r="G35" i="1"/>
  <c r="D35" i="1"/>
  <c r="C35" i="1"/>
  <c r="F35" i="1" s="1"/>
  <c r="M24" i="1"/>
  <c r="O24" i="1" s="1"/>
  <c r="J24" i="1"/>
  <c r="G24" i="1"/>
  <c r="D24" i="1"/>
  <c r="C24" i="1"/>
  <c r="M19" i="1"/>
  <c r="O19" i="1" s="1"/>
  <c r="J19" i="1"/>
  <c r="G19" i="1"/>
  <c r="I19" i="1" s="1"/>
  <c r="D19" i="1"/>
  <c r="C19" i="1"/>
  <c r="M16" i="1"/>
  <c r="O16" i="1" s="1"/>
  <c r="J16" i="1"/>
  <c r="L16" i="1" s="1"/>
  <c r="G16" i="1"/>
  <c r="D16" i="1"/>
  <c r="C16" i="1"/>
  <c r="M6" i="1"/>
  <c r="N6" i="1" s="1"/>
  <c r="G6" i="1"/>
  <c r="F8" i="1"/>
  <c r="F9" i="1"/>
  <c r="F10" i="1"/>
  <c r="F11" i="1"/>
  <c r="F12" i="1"/>
  <c r="F14" i="1"/>
  <c r="F15" i="1"/>
  <c r="E8" i="1"/>
  <c r="E9" i="1"/>
  <c r="E10" i="1"/>
  <c r="E11" i="1"/>
  <c r="E12" i="1"/>
  <c r="E13" i="1"/>
  <c r="E14" i="1"/>
  <c r="E15" i="1"/>
  <c r="E7" i="1"/>
  <c r="L84" i="1"/>
  <c r="K84" i="1"/>
  <c r="I84" i="1"/>
  <c r="H84" i="1"/>
  <c r="F84" i="1"/>
  <c r="E84" i="1"/>
  <c r="L83" i="1"/>
  <c r="K83" i="1"/>
  <c r="I83" i="1"/>
  <c r="H83" i="1"/>
  <c r="F83" i="1"/>
  <c r="E83" i="1"/>
  <c r="L82" i="1"/>
  <c r="K82" i="1"/>
  <c r="I82" i="1"/>
  <c r="H82" i="1"/>
  <c r="F82" i="1"/>
  <c r="E82" i="1"/>
  <c r="L81" i="1"/>
  <c r="K81" i="1"/>
  <c r="I81" i="1"/>
  <c r="H81" i="1"/>
  <c r="F81" i="1"/>
  <c r="E81" i="1"/>
  <c r="L80" i="1"/>
  <c r="K80" i="1"/>
  <c r="I80" i="1"/>
  <c r="H80" i="1"/>
  <c r="F80" i="1"/>
  <c r="E80" i="1"/>
  <c r="L79" i="1"/>
  <c r="K79" i="1"/>
  <c r="I79" i="1"/>
  <c r="H79" i="1"/>
  <c r="F79" i="1"/>
  <c r="E79" i="1"/>
  <c r="L78" i="1"/>
  <c r="K78" i="1"/>
  <c r="H78" i="1"/>
  <c r="F78" i="1"/>
  <c r="E78" i="1"/>
  <c r="L76" i="1"/>
  <c r="K76" i="1"/>
  <c r="E76" i="1"/>
  <c r="L75" i="1"/>
  <c r="K75" i="1"/>
  <c r="I75" i="1"/>
  <c r="H75" i="1"/>
  <c r="F75" i="1"/>
  <c r="E75" i="1"/>
  <c r="L74" i="1"/>
  <c r="K74" i="1"/>
  <c r="I74" i="1"/>
  <c r="H74" i="1"/>
  <c r="F74" i="1"/>
  <c r="E74" i="1"/>
  <c r="L73" i="1"/>
  <c r="I73" i="1"/>
  <c r="H73" i="1"/>
  <c r="F73" i="1"/>
  <c r="E73" i="1"/>
  <c r="I72" i="1"/>
  <c r="H72" i="1"/>
  <c r="F72" i="1"/>
  <c r="E72" i="1"/>
  <c r="I71" i="1"/>
  <c r="E71" i="1"/>
  <c r="L70" i="1"/>
  <c r="K70" i="1"/>
  <c r="I70" i="1"/>
  <c r="H70" i="1"/>
  <c r="F70" i="1"/>
  <c r="E70" i="1"/>
  <c r="L69" i="1"/>
  <c r="K69" i="1"/>
  <c r="I69" i="1"/>
  <c r="H69" i="1"/>
  <c r="F69" i="1"/>
  <c r="E69" i="1"/>
  <c r="L68" i="1"/>
  <c r="K68" i="1"/>
  <c r="I68" i="1"/>
  <c r="H68" i="1"/>
  <c r="F68" i="1"/>
  <c r="E68" i="1"/>
  <c r="L67" i="1"/>
  <c r="K67" i="1"/>
  <c r="I67" i="1"/>
  <c r="H67" i="1"/>
  <c r="F67" i="1"/>
  <c r="E67" i="1"/>
  <c r="L66" i="1"/>
  <c r="K66" i="1"/>
  <c r="I66" i="1"/>
  <c r="H66" i="1"/>
  <c r="F66" i="1"/>
  <c r="E66" i="1"/>
  <c r="E65" i="1"/>
  <c r="L64" i="1"/>
  <c r="K64" i="1"/>
  <c r="I64" i="1"/>
  <c r="H64" i="1"/>
  <c r="F64" i="1"/>
  <c r="E64" i="1"/>
  <c r="L63" i="1"/>
  <c r="K63" i="1"/>
  <c r="I63" i="1"/>
  <c r="H63" i="1"/>
  <c r="F63" i="1"/>
  <c r="E63" i="1"/>
  <c r="L62" i="1"/>
  <c r="K62" i="1"/>
  <c r="I62" i="1"/>
  <c r="H62" i="1"/>
  <c r="F62" i="1"/>
  <c r="E62" i="1"/>
  <c r="L61" i="1"/>
  <c r="K61" i="1"/>
  <c r="I61" i="1"/>
  <c r="H61" i="1"/>
  <c r="F61" i="1"/>
  <c r="E61" i="1"/>
  <c r="L60" i="1"/>
  <c r="K60" i="1"/>
  <c r="I60" i="1"/>
  <c r="H60" i="1"/>
  <c r="F60" i="1"/>
  <c r="E60" i="1"/>
  <c r="L59" i="1"/>
  <c r="K59" i="1"/>
  <c r="I59" i="1"/>
  <c r="H59" i="1"/>
  <c r="F59" i="1"/>
  <c r="E59" i="1"/>
  <c r="L58" i="1"/>
  <c r="K58" i="1"/>
  <c r="I58" i="1"/>
  <c r="H58" i="1"/>
  <c r="F58" i="1"/>
  <c r="E58" i="1"/>
  <c r="L56" i="1"/>
  <c r="K56" i="1"/>
  <c r="I56" i="1"/>
  <c r="H56" i="1"/>
  <c r="F56" i="1"/>
  <c r="E56" i="1"/>
  <c r="L55" i="1"/>
  <c r="K55" i="1"/>
  <c r="I55" i="1"/>
  <c r="H55" i="1"/>
  <c r="F55" i="1"/>
  <c r="E55" i="1"/>
  <c r="L54" i="1"/>
  <c r="K54" i="1"/>
  <c r="I54" i="1"/>
  <c r="H54" i="1"/>
  <c r="F54" i="1"/>
  <c r="E54" i="1"/>
  <c r="L53" i="1"/>
  <c r="K53" i="1"/>
  <c r="I53" i="1"/>
  <c r="H53" i="1"/>
  <c r="L52" i="1"/>
  <c r="K52" i="1"/>
  <c r="I52" i="1"/>
  <c r="H52" i="1"/>
  <c r="F52" i="1"/>
  <c r="E52" i="1"/>
  <c r="L51" i="1"/>
  <c r="K51" i="1"/>
  <c r="I51" i="1"/>
  <c r="H51" i="1"/>
  <c r="F51" i="1"/>
  <c r="E51" i="1"/>
  <c r="L50" i="1"/>
  <c r="K50" i="1"/>
  <c r="I50" i="1"/>
  <c r="H50" i="1"/>
  <c r="F50" i="1"/>
  <c r="E50" i="1"/>
  <c r="L49" i="1"/>
  <c r="K49" i="1"/>
  <c r="I49" i="1"/>
  <c r="H49" i="1"/>
  <c r="F49" i="1"/>
  <c r="E49" i="1"/>
  <c r="L48" i="1"/>
  <c r="K48" i="1"/>
  <c r="I48" i="1"/>
  <c r="H48" i="1"/>
  <c r="F48" i="1"/>
  <c r="E48" i="1"/>
  <c r="L46" i="1"/>
  <c r="K46" i="1"/>
  <c r="I46" i="1"/>
  <c r="H46" i="1"/>
  <c r="F46" i="1"/>
  <c r="E46" i="1"/>
  <c r="L45" i="1"/>
  <c r="K45" i="1"/>
  <c r="I45" i="1"/>
  <c r="H45" i="1"/>
  <c r="F45" i="1"/>
  <c r="E45" i="1"/>
  <c r="L44" i="1"/>
  <c r="K44" i="1"/>
  <c r="I44" i="1"/>
  <c r="L43" i="1"/>
  <c r="K43" i="1"/>
  <c r="I43" i="1"/>
  <c r="H43" i="1"/>
  <c r="F43" i="1"/>
  <c r="E43" i="1"/>
  <c r="I42" i="1"/>
  <c r="H42" i="1"/>
  <c r="F42" i="1"/>
  <c r="E42" i="1"/>
  <c r="L41" i="1"/>
  <c r="K41" i="1"/>
  <c r="I41" i="1"/>
  <c r="H41" i="1"/>
  <c r="F41" i="1"/>
  <c r="E41" i="1"/>
  <c r="I40" i="1"/>
  <c r="F40" i="1"/>
  <c r="L39" i="1"/>
  <c r="K39" i="1"/>
  <c r="I39" i="1"/>
  <c r="H39" i="1"/>
  <c r="F39" i="1"/>
  <c r="E39" i="1"/>
  <c r="L38" i="1"/>
  <c r="K38" i="1"/>
  <c r="I38" i="1"/>
  <c r="H38" i="1"/>
  <c r="F38" i="1"/>
  <c r="E38" i="1"/>
  <c r="L37" i="1"/>
  <c r="K37" i="1"/>
  <c r="I37" i="1"/>
  <c r="H37" i="1"/>
  <c r="F37" i="1"/>
  <c r="E37" i="1"/>
  <c r="L36" i="1"/>
  <c r="K36" i="1"/>
  <c r="I36" i="1"/>
  <c r="H36" i="1"/>
  <c r="F36" i="1"/>
  <c r="E36" i="1"/>
  <c r="H35" i="1"/>
  <c r="L34" i="1"/>
  <c r="K34" i="1"/>
  <c r="I34" i="1"/>
  <c r="H34" i="1"/>
  <c r="F34" i="1"/>
  <c r="E34" i="1"/>
  <c r="L33" i="1"/>
  <c r="K33" i="1"/>
  <c r="I33" i="1"/>
  <c r="H33" i="1"/>
  <c r="F33" i="1"/>
  <c r="E33" i="1"/>
  <c r="L32" i="1"/>
  <c r="K32" i="1"/>
  <c r="I32" i="1"/>
  <c r="H32" i="1"/>
  <c r="F32" i="1"/>
  <c r="E32" i="1"/>
  <c r="L31" i="1"/>
  <c r="K31" i="1"/>
  <c r="I31" i="1"/>
  <c r="H31" i="1"/>
  <c r="F31" i="1"/>
  <c r="E31" i="1"/>
  <c r="L30" i="1"/>
  <c r="K30" i="1"/>
  <c r="I30" i="1"/>
  <c r="H30" i="1"/>
  <c r="F30" i="1"/>
  <c r="E30" i="1"/>
  <c r="L29" i="1"/>
  <c r="K29" i="1"/>
  <c r="I29" i="1"/>
  <c r="H29" i="1"/>
  <c r="F29" i="1"/>
  <c r="E29" i="1"/>
  <c r="L28" i="1"/>
  <c r="K28" i="1"/>
  <c r="I28" i="1"/>
  <c r="H28" i="1"/>
  <c r="F28" i="1"/>
  <c r="E28" i="1"/>
  <c r="L27" i="1"/>
  <c r="K27" i="1"/>
  <c r="I27" i="1"/>
  <c r="H27" i="1"/>
  <c r="F27" i="1"/>
  <c r="E27" i="1"/>
  <c r="L26" i="1"/>
  <c r="K26" i="1"/>
  <c r="I26" i="1"/>
  <c r="H26" i="1"/>
  <c r="F26" i="1"/>
  <c r="E26" i="1"/>
  <c r="L25" i="1"/>
  <c r="K25" i="1"/>
  <c r="I25" i="1"/>
  <c r="H25" i="1"/>
  <c r="F25" i="1"/>
  <c r="E25" i="1"/>
  <c r="K23" i="1"/>
  <c r="I23" i="1"/>
  <c r="H23" i="1"/>
  <c r="F23" i="1"/>
  <c r="E23" i="1"/>
  <c r="L22" i="1"/>
  <c r="K22" i="1"/>
  <c r="I22" i="1"/>
  <c r="H22" i="1"/>
  <c r="F22" i="1"/>
  <c r="E22" i="1"/>
  <c r="L21" i="1"/>
  <c r="K21" i="1"/>
  <c r="I21" i="1"/>
  <c r="H21" i="1"/>
  <c r="F21" i="1"/>
  <c r="E21" i="1"/>
  <c r="L20" i="1"/>
  <c r="K20" i="1"/>
  <c r="I20" i="1"/>
  <c r="H20" i="1"/>
  <c r="F20" i="1"/>
  <c r="E20" i="1"/>
  <c r="K19" i="1"/>
  <c r="F19" i="1"/>
  <c r="E19" i="1"/>
  <c r="L18" i="1"/>
  <c r="K18" i="1"/>
  <c r="I18" i="1"/>
  <c r="H18" i="1"/>
  <c r="F18" i="1"/>
  <c r="E18" i="1"/>
  <c r="L17" i="1"/>
  <c r="K17" i="1"/>
  <c r="I17" i="1"/>
  <c r="H17" i="1"/>
  <c r="F17" i="1"/>
  <c r="E17" i="1"/>
  <c r="I16" i="1"/>
  <c r="H16" i="1"/>
  <c r="F16" i="1"/>
  <c r="E16" i="1"/>
  <c r="L15" i="1"/>
  <c r="K15" i="1"/>
  <c r="I15" i="1"/>
  <c r="H15" i="1"/>
  <c r="L14" i="1"/>
  <c r="K14" i="1"/>
  <c r="I14" i="1"/>
  <c r="H14" i="1"/>
  <c r="L13" i="1"/>
  <c r="K13" i="1"/>
  <c r="H13" i="1"/>
  <c r="L12" i="1"/>
  <c r="K12" i="1"/>
  <c r="I12" i="1"/>
  <c r="H12" i="1"/>
  <c r="L11" i="1"/>
  <c r="K11" i="1"/>
  <c r="I11" i="1"/>
  <c r="H11" i="1"/>
  <c r="L10" i="1"/>
  <c r="K10" i="1"/>
  <c r="I10" i="1"/>
  <c r="H10" i="1"/>
  <c r="L9" i="1"/>
  <c r="K9" i="1"/>
  <c r="I9" i="1"/>
  <c r="H9" i="1"/>
  <c r="L8" i="1"/>
  <c r="K8" i="1"/>
  <c r="I8" i="1"/>
  <c r="H8" i="1"/>
  <c r="L7" i="1"/>
  <c r="K7" i="1"/>
  <c r="K6" i="1" s="1"/>
  <c r="I7" i="1"/>
  <c r="H7" i="1"/>
  <c r="F7" i="1"/>
  <c r="L19" i="1" l="1"/>
  <c r="E44" i="1"/>
  <c r="E53" i="1"/>
  <c r="K57" i="1"/>
  <c r="F76" i="1"/>
  <c r="I24" i="1"/>
  <c r="E35" i="1"/>
  <c r="K40" i="1"/>
  <c r="O6" i="1"/>
  <c r="N71" i="1"/>
  <c r="N35" i="1"/>
  <c r="N19" i="1"/>
  <c r="N16" i="1"/>
  <c r="K16" i="1"/>
  <c r="H19" i="1"/>
  <c r="F44" i="1"/>
  <c r="I35" i="1"/>
  <c r="L6" i="1"/>
  <c r="O65" i="1"/>
  <c r="O57" i="1"/>
  <c r="O53" i="1"/>
  <c r="D86" i="1"/>
  <c r="E24" i="1"/>
  <c r="M86" i="1"/>
  <c r="C86" i="1"/>
  <c r="O44" i="1"/>
  <c r="G86" i="1"/>
  <c r="K86" i="1" s="1"/>
  <c r="F65" i="1"/>
  <c r="I65" i="1"/>
  <c r="E86" i="1"/>
  <c r="F86" i="1"/>
  <c r="K73" i="1"/>
  <c r="L71" i="1"/>
  <c r="K71" i="1"/>
  <c r="L72" i="1"/>
  <c r="K72" i="1"/>
  <c r="L65" i="1"/>
  <c r="K65" i="1"/>
  <c r="H65" i="1"/>
  <c r="L40" i="1"/>
  <c r="L35" i="1"/>
  <c r="H24" i="1"/>
  <c r="I6" i="1"/>
  <c r="F24" i="1"/>
  <c r="H40" i="1"/>
  <c r="F6" i="1"/>
  <c r="H6" i="1"/>
  <c r="E6" i="1"/>
  <c r="K35" i="1"/>
  <c r="K24" i="1"/>
  <c r="L24" i="1"/>
  <c r="I57" i="1"/>
  <c r="E57" i="1"/>
  <c r="H57" i="1"/>
  <c r="F57" i="1"/>
  <c r="O86" i="1" l="1"/>
  <c r="N86" i="1"/>
  <c r="H86" i="1"/>
  <c r="I86" i="1"/>
  <c r="L86" i="1"/>
</calcChain>
</file>

<file path=xl/sharedStrings.xml><?xml version="1.0" encoding="utf-8"?>
<sst xmlns="http://schemas.openxmlformats.org/spreadsheetml/2006/main" count="192" uniqueCount="186">
  <si>
    <t>Аналитические данные о расходах бюджета Оренбургской области по разделам и подразделам классификации расходов 
на 2019 год и на плановый период 2020 и 2021 годов</t>
  </si>
  <si>
    <t>(млн. рублей)</t>
  </si>
  <si>
    <t>Код</t>
  </si>
  <si>
    <t>Наименование расходов</t>
  </si>
  <si>
    <t>Факт за 2017 год</t>
  </si>
  <si>
    <t>Ожидаемое исполнение на 2018 год</t>
  </si>
  <si>
    <t>Отклонение 2018 года от 2017 года</t>
  </si>
  <si>
    <t>Прогноз на 2019 год</t>
  </si>
  <si>
    <t>Отклонение 2019 года от 2018 года</t>
  </si>
  <si>
    <t>Прогноз на 2020 год</t>
  </si>
  <si>
    <t>Отклонение 2020 года от 2019 года</t>
  </si>
  <si>
    <t>Прогноз на 2021 год</t>
  </si>
  <si>
    <t>млн. рублей</t>
  </si>
  <si>
    <t>%</t>
  </si>
  <si>
    <t>5=4-3</t>
  </si>
  <si>
    <t>6=4/3</t>
  </si>
  <si>
    <t>8=7-4</t>
  </si>
  <si>
    <t>9=7/4</t>
  </si>
  <si>
    <t>11=10-7</t>
  </si>
  <si>
    <t>12=10/7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</si>
  <si>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</si>
  <si>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</si>
  <si>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</si>
  <si>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</si>
  <si>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</si>
  <si>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</si>
  <si>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</si>
  <si>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</si>
  <si>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</si>
  <si>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</si>
  <si>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</si>
  <si>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</si>
  <si>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</si>
  <si>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</si>
  <si>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</si>
  <si>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</si>
  <si>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</si>
  <si>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</si>
  <si>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</si>
  <si>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</si>
  <si>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</si>
  <si>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</si>
  <si>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</si>
  <si>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</si>
  <si>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</si>
  <si>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</si>
  <si>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</si>
  <si>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</si>
  <si>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</si>
  <si>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</si>
  <si>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</si>
  <si>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</si>
  <si>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</si>
  <si>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</si>
  <si>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</si>
  <si>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</si>
  <si>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</si>
  <si>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</si>
  <si>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</si>
  <si>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</si>
  <si>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</si>
  <si>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</si>
  <si>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</si>
  <si>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</si>
  <si>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</si>
  <si>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</si>
  <si>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</si>
  <si>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</si>
  <si>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</si>
  <si>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</si>
  <si>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</si>
  <si>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</si>
  <si>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</si>
  <si>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</si>
  <si>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</si>
  <si>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</si>
  <si>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</si>
  <si>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</si>
  <si>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</si>
  <si>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</si>
  <si>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</si>
  <si>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</si>
  <si>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</si>
  <si>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</si>
  <si>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</si>
  <si>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</si>
  <si>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</si>
  <si>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</si>
  <si>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</si>
  <si>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0601</t>
  </si>
  <si>
    <t>Экологический контроль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</si>
  <si>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</si>
  <si>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</si>
  <si>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</si>
  <si>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</si>
  <si>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</si>
  <si>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</si>
  <si>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</si>
  <si>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</si>
  <si>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</si>
  <si>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</si>
  <si>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</si>
  <si>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</si>
  <si>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</si>
  <si>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</si>
  <si>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</si>
  <si>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</si>
  <si>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</si>
  <si>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</si>
  <si>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</si>
  <si>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</si>
  <si>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</si>
  <si>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</si>
  <si>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</si>
  <si>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</si>
  <si>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</si>
  <si>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</si>
  <si>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</si>
  <si>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</si>
  <si>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</si>
  <si>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</si>
  <si>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</si>
  <si>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</si>
  <si>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</si>
  <si>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</si>
  <si>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</si>
  <si>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</si>
  <si>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</si>
  <si>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</si>
  <si>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</si>
  <si>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</si>
  <si>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</si>
  <si>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</si>
  <si>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</si>
  <si>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</si>
  <si>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</si>
  <si>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</si>
  <si>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</si>
  <si>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</si>
  <si>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</si>
  <si>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</si>
  <si>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</si>
  <si>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</si>
  <si>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</si>
  <si>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</si>
  <si>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</si>
  <si>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</si>
  <si>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</si>
  <si>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</si>
  <si>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</si>
  <si>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</si>
  <si>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</si>
  <si>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</si>
  <si>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</si>
  <si>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</si>
  <si>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</si>
  <si>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</si>
  <si>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</si>
  <si>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</si>
  <si>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</si>
  <si>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</si>
  <si>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</si>
  <si>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ГОСУДАРТСВЕННОГО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</si>
  <si>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</si>
  <si>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</si>
  <si>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</si>
  <si>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</si>
  <si>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</si>
  <si>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</si>
  <si>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</si>
  <si>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</si>
  <si>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367,2</t>
  </si>
  <si>
    <t>365,4</t>
  </si>
  <si>
    <t>1403</t>
  </si>
  <si>
    <t>Прочие межбюджетные трансферты общего характера</t>
  </si>
  <si>
    <t>Условно утвержденные расходы</t>
  </si>
  <si>
    <t>ВСЕГО РАСХОДОВ</t>
  </si>
  <si>
    <t>-</t>
  </si>
  <si>
    <t>Дополнительное образование детей</t>
  </si>
  <si>
    <t>0703</t>
  </si>
  <si>
    <t>ОБЩЕГОСУДАРСТВЕННЫЕ ВОПРОСЫ</t>
  </si>
  <si>
    <t>1202</t>
  </si>
  <si>
    <t>Периодическая печать и издательства</t>
  </si>
  <si>
    <t>Отклонение 2021 года от 2020 года</t>
  </si>
  <si>
    <t>14=13-10</t>
  </si>
  <si>
    <t>15=13/10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</si>
</sst>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wrapText="1"/>
    </xf>
    <xf numFmtId="164" fontId="4" fillId="0" borderId="5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0" fontId="3" fillId="2" borderId="5" xfId="0" applyFont="1" applyFill="1" applyBorder="1" applyAlignment="1">
      <alignment wrapText="1"/>
    </xf>
    <xf numFmtId="164" fontId="3" fillId="2" borderId="5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/>
    <xf numFmtId="164" fontId="4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165" fontId="2" fillId="0" borderId="5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justify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right" wrapText="1"/>
    </xf>
    <xf numFmtId="165" fontId="3" fillId="0" borderId="5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6" xfId="0" applyFont="1" applyFill="1" applyBorder="1" applyAlignment="1">
      <alignment horizontal="center" wrapText="1"/>
    </xf>
    <xf numFmtId="0" fontId="0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view="pageBreakPreview" zoomScaleNormal="100" zoomScaleSheetLayoutView="100" workbookViewId="0">
      <pane ySplit="4" topLeftCell="A14" activePane="bottomLeft" state="frozen"/>
      <selection pane="bottomLeft" activeCell="Q21" sqref="Q21"/>
    </sheetView>
  </sheetViews>
  <sheetFormatPr defaultRowHeight="15" x14ac:dyDescent="0.25"/>
  <cols>
    <col min="1" max="1" width="6.28515625" bestFit="1" customWidth="1"/>
    <col min="2" max="2" width="66" customWidth="1"/>
    <col min="3" max="3" width="13.42578125" customWidth="1"/>
    <col min="4" max="4" width="17" customWidth="1"/>
    <col min="5" max="5" width="15.140625" bestFit="1" customWidth="1"/>
    <col min="6" max="6" width="10.140625" bestFit="1" customWidth="1"/>
    <col min="7" max="7" width="11.5703125" style="29" customWidth="1"/>
    <col min="8" max="8" width="15.140625" style="29" bestFit="1" customWidth="1"/>
    <col min="9" max="9" width="10.140625" style="29" customWidth="1"/>
    <col min="10" max="10" width="10.85546875" style="29" customWidth="1"/>
    <col min="11" max="11" width="15.140625" style="29" bestFit="1" customWidth="1"/>
    <col min="12" max="12" width="10.140625" style="29" bestFit="1" customWidth="1"/>
    <col min="13" max="13" width="11.85546875" style="29" customWidth="1"/>
    <col min="14" max="14" width="13.5703125" customWidth="1"/>
    <col min="15" max="15" width="10.42578125" customWidth="1"/>
  </cols>
  <sheetData>
    <row r="1" spans="1:15" ht="15.75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5.75" x14ac:dyDescent="0.25">
      <c r="A2" s="1"/>
      <c r="B2" s="1"/>
      <c r="D2" s="1"/>
      <c r="E2" s="1"/>
      <c r="F2" s="1"/>
      <c r="G2" s="23"/>
      <c r="H2" s="23"/>
      <c r="I2" s="23"/>
      <c r="J2" s="23"/>
      <c r="K2" s="23"/>
      <c r="L2" s="23"/>
      <c r="M2" s="24" t="s">
        <v>1</v>
      </c>
    </row>
    <row r="3" spans="1:15" ht="34.5" customHeight="1" x14ac:dyDescent="0.25">
      <c r="A3" s="38" t="s">
        <v>2</v>
      </c>
      <c r="B3" s="38" t="s">
        <v>3</v>
      </c>
      <c r="C3" s="38" t="s">
        <v>4</v>
      </c>
      <c r="D3" s="38" t="s">
        <v>5</v>
      </c>
      <c r="E3" s="40" t="s">
        <v>6</v>
      </c>
      <c r="F3" s="41"/>
      <c r="G3" s="34" t="s">
        <v>7</v>
      </c>
      <c r="H3" s="32" t="s">
        <v>8</v>
      </c>
      <c r="I3" s="33"/>
      <c r="J3" s="34" t="s">
        <v>9</v>
      </c>
      <c r="K3" s="32" t="s">
        <v>10</v>
      </c>
      <c r="L3" s="33"/>
      <c r="M3" s="34" t="s">
        <v>11</v>
      </c>
      <c r="N3" s="32" t="s">
        <v>183</v>
      </c>
      <c r="O3" s="33"/>
    </row>
    <row r="4" spans="1:15" ht="34.5" customHeight="1" x14ac:dyDescent="0.25">
      <c r="A4" s="39"/>
      <c r="B4" s="39"/>
      <c r="C4" s="39"/>
      <c r="D4" s="39"/>
      <c r="E4" s="2" t="s">
        <v>12</v>
      </c>
      <c r="F4" s="2" t="s">
        <v>13</v>
      </c>
      <c r="G4" s="35"/>
      <c r="H4" s="25" t="s">
        <v>12</v>
      </c>
      <c r="I4" s="25" t="s">
        <v>13</v>
      </c>
      <c r="J4" s="35"/>
      <c r="K4" s="25" t="s">
        <v>12</v>
      </c>
      <c r="L4" s="25" t="s">
        <v>13</v>
      </c>
      <c r="M4" s="35"/>
      <c r="N4" s="25" t="s">
        <v>12</v>
      </c>
      <c r="O4" s="25" t="s">
        <v>13</v>
      </c>
    </row>
    <row r="5" spans="1:15" ht="15.75" x14ac:dyDescent="0.25">
      <c r="A5" s="3">
        <v>1</v>
      </c>
      <c r="B5" s="3">
        <v>2</v>
      </c>
      <c r="C5" s="3">
        <v>3</v>
      </c>
      <c r="D5" s="3">
        <v>4</v>
      </c>
      <c r="E5" s="3" t="s">
        <v>14</v>
      </c>
      <c r="F5" s="3" t="s">
        <v>15</v>
      </c>
      <c r="G5" s="26">
        <v>7</v>
      </c>
      <c r="H5" s="26" t="s">
        <v>16</v>
      </c>
      <c r="I5" s="26" t="s">
        <v>17</v>
      </c>
      <c r="J5" s="26">
        <v>10</v>
      </c>
      <c r="K5" s="26" t="s">
        <v>18</v>
      </c>
      <c r="L5" s="26" t="s">
        <v>19</v>
      </c>
      <c r="M5" s="26">
        <v>13</v>
      </c>
      <c r="N5" s="26" t="s">
        <v>184</v>
      </c>
      <c r="O5" s="30" t="s">
        <v>185</v>
      </c>
    </row>
    <row r="6" spans="1:15" ht="15.75" x14ac:dyDescent="0.25">
      <c r="A6" s="4" t="s">
        <v>20</v>
      </c>
      <c r="B6" s="5" t="s">
        <v>180</v>
      </c>
      <c r="C6" s="6">
        <f>SUM(C7:C15)</f>
        <v>1632.2</v>
      </c>
      <c r="D6" s="6">
        <f>SUM(D7:D15)</f>
        <v>2049.9</v>
      </c>
      <c r="E6" s="7">
        <f>D6-C6</f>
        <v>417.70000000000005</v>
      </c>
      <c r="F6" s="8">
        <f>D6/C6</f>
        <v>1.2559122656537189</v>
      </c>
      <c r="G6" s="27">
        <f>SUM(G7:G15)</f>
        <v>3370</v>
      </c>
      <c r="H6" s="27">
        <f>G6-D6</f>
        <v>1320.1</v>
      </c>
      <c r="I6" s="28">
        <f>G6/D6</f>
        <v>1.6439826332991851</v>
      </c>
      <c r="J6" s="27">
        <f>SUM(J7:J15)</f>
        <v>2747.4</v>
      </c>
      <c r="K6" s="27">
        <f>SUM(K7:K15)</f>
        <v>-622.60000000000014</v>
      </c>
      <c r="L6" s="28">
        <f>J6/G6</f>
        <v>0.81525222551928789</v>
      </c>
      <c r="M6" s="27">
        <f>SUM(M7:M15)</f>
        <v>2635.2</v>
      </c>
      <c r="N6" s="27">
        <f>M6-J6</f>
        <v>-112.20000000000027</v>
      </c>
      <c r="O6" s="28">
        <f>M6/J6</f>
        <v>0.95916138894955216</v>
      </c>
    </row>
    <row r="7" spans="1:15" ht="31.5" x14ac:dyDescent="0.25">
      <c r="A7" s="9" t="s">
        <v>21</v>
      </c>
      <c r="B7" s="10" t="s">
        <v>22</v>
      </c>
      <c r="C7" s="11">
        <v>2.7</v>
      </c>
      <c r="D7" s="11">
        <v>4.2</v>
      </c>
      <c r="E7" s="12">
        <f>D7-C7</f>
        <v>1.5</v>
      </c>
      <c r="F7" s="13">
        <f t="shared" ref="F7:F61" si="0">D7/C7</f>
        <v>1.5555555555555556</v>
      </c>
      <c r="G7" s="18">
        <v>4.8</v>
      </c>
      <c r="H7" s="18">
        <f t="shared" ref="H7:H60" si="1">G7-D7</f>
        <v>0.59999999999999964</v>
      </c>
      <c r="I7" s="21">
        <f t="shared" ref="I7:I60" si="2">G7/D7</f>
        <v>1.1428571428571428</v>
      </c>
      <c r="J7" s="18">
        <v>4.4000000000000004</v>
      </c>
      <c r="K7" s="18">
        <f t="shared" ref="K7:K60" si="3">J7-G7</f>
        <v>-0.39999999999999947</v>
      </c>
      <c r="L7" s="21">
        <f t="shared" ref="L7:L60" si="4">J7/G7</f>
        <v>0.91666666666666674</v>
      </c>
      <c r="M7" s="18">
        <v>4.4000000000000004</v>
      </c>
      <c r="N7" s="18">
        <f t="shared" ref="N7:N70" si="5">M7-J7</f>
        <v>0</v>
      </c>
      <c r="O7" s="21">
        <f t="shared" ref="O7:O70" si="6">M7/J7</f>
        <v>1</v>
      </c>
    </row>
    <row r="8" spans="1:15" ht="47.25" x14ac:dyDescent="0.25">
      <c r="A8" s="9" t="s">
        <v>23</v>
      </c>
      <c r="B8" s="10" t="s">
        <v>24</v>
      </c>
      <c r="C8" s="11">
        <v>176.6</v>
      </c>
      <c r="D8" s="11">
        <v>189.4</v>
      </c>
      <c r="E8" s="12">
        <f t="shared" ref="E8:E15" si="7">D8-C8</f>
        <v>12.800000000000011</v>
      </c>
      <c r="F8" s="13">
        <f t="shared" si="0"/>
        <v>1.072480181200453</v>
      </c>
      <c r="G8" s="18">
        <v>199.9</v>
      </c>
      <c r="H8" s="18">
        <f t="shared" si="1"/>
        <v>10.5</v>
      </c>
      <c r="I8" s="21">
        <f t="shared" si="2"/>
        <v>1.0554382259767687</v>
      </c>
      <c r="J8" s="18">
        <v>197.3</v>
      </c>
      <c r="K8" s="18">
        <f t="shared" si="3"/>
        <v>-2.5999999999999943</v>
      </c>
      <c r="L8" s="21">
        <f t="shared" si="4"/>
        <v>0.98699349674837422</v>
      </c>
      <c r="M8" s="18">
        <v>197.3</v>
      </c>
      <c r="N8" s="18">
        <f t="shared" si="5"/>
        <v>0</v>
      </c>
      <c r="O8" s="21">
        <f t="shared" si="6"/>
        <v>1</v>
      </c>
    </row>
    <row r="9" spans="1:15" ht="47.25" x14ac:dyDescent="0.25">
      <c r="A9" s="9" t="s">
        <v>25</v>
      </c>
      <c r="B9" s="10" t="s">
        <v>26</v>
      </c>
      <c r="C9" s="11">
        <v>198.3</v>
      </c>
      <c r="D9" s="11">
        <v>213.6</v>
      </c>
      <c r="E9" s="12">
        <f t="shared" si="7"/>
        <v>15.299999999999983</v>
      </c>
      <c r="F9" s="13">
        <f t="shared" si="0"/>
        <v>1.0771558245083206</v>
      </c>
      <c r="G9" s="18">
        <v>235.3</v>
      </c>
      <c r="H9" s="18">
        <f t="shared" si="1"/>
        <v>21.700000000000017</v>
      </c>
      <c r="I9" s="21">
        <f t="shared" si="2"/>
        <v>1.1015917602996255</v>
      </c>
      <c r="J9" s="18">
        <v>233.6</v>
      </c>
      <c r="K9" s="18">
        <f t="shared" si="3"/>
        <v>-1.7000000000000171</v>
      </c>
      <c r="L9" s="21">
        <f t="shared" si="4"/>
        <v>0.99277518062048442</v>
      </c>
      <c r="M9" s="18">
        <v>233.6</v>
      </c>
      <c r="N9" s="18">
        <f t="shared" si="5"/>
        <v>0</v>
      </c>
      <c r="O9" s="21">
        <f t="shared" si="6"/>
        <v>1</v>
      </c>
    </row>
    <row r="10" spans="1:15" ht="15.75" x14ac:dyDescent="0.25">
      <c r="A10" s="9" t="s">
        <v>27</v>
      </c>
      <c r="B10" s="10" t="s">
        <v>28</v>
      </c>
      <c r="C10" s="11">
        <v>315.3</v>
      </c>
      <c r="D10" s="11">
        <v>396.1</v>
      </c>
      <c r="E10" s="12">
        <f t="shared" si="7"/>
        <v>80.800000000000011</v>
      </c>
      <c r="F10" s="13">
        <f t="shared" si="0"/>
        <v>1.2562638756739613</v>
      </c>
      <c r="G10" s="18">
        <v>429.7</v>
      </c>
      <c r="H10" s="18">
        <f t="shared" si="1"/>
        <v>33.599999999999966</v>
      </c>
      <c r="I10" s="21">
        <f t="shared" si="2"/>
        <v>1.0848270638727593</v>
      </c>
      <c r="J10" s="18">
        <v>437.4</v>
      </c>
      <c r="K10" s="18">
        <f t="shared" si="3"/>
        <v>7.6999999999999886</v>
      </c>
      <c r="L10" s="21">
        <f t="shared" si="4"/>
        <v>1.0179194787060739</v>
      </c>
      <c r="M10" s="18">
        <v>437.5</v>
      </c>
      <c r="N10" s="18">
        <f t="shared" si="5"/>
        <v>0.10000000000002274</v>
      </c>
      <c r="O10" s="21">
        <f t="shared" si="6"/>
        <v>1.0002286236854139</v>
      </c>
    </row>
    <row r="11" spans="1:15" ht="47.25" x14ac:dyDescent="0.25">
      <c r="A11" s="9" t="s">
        <v>29</v>
      </c>
      <c r="B11" s="10" t="s">
        <v>30</v>
      </c>
      <c r="C11" s="11">
        <v>202.1</v>
      </c>
      <c r="D11" s="11">
        <v>222.7</v>
      </c>
      <c r="E11" s="12">
        <f t="shared" si="7"/>
        <v>20.599999999999994</v>
      </c>
      <c r="F11" s="13">
        <f t="shared" si="0"/>
        <v>1.1019297377535873</v>
      </c>
      <c r="G11" s="18">
        <v>242</v>
      </c>
      <c r="H11" s="18">
        <f t="shared" si="1"/>
        <v>19.300000000000011</v>
      </c>
      <c r="I11" s="21">
        <f t="shared" si="2"/>
        <v>1.086663673102829</v>
      </c>
      <c r="J11" s="18">
        <v>244.7</v>
      </c>
      <c r="K11" s="18">
        <f t="shared" si="3"/>
        <v>2.6999999999999886</v>
      </c>
      <c r="L11" s="21">
        <f t="shared" si="4"/>
        <v>1.0111570247933883</v>
      </c>
      <c r="M11" s="18">
        <v>244.7</v>
      </c>
      <c r="N11" s="18">
        <f t="shared" si="5"/>
        <v>0</v>
      </c>
      <c r="O11" s="21">
        <f t="shared" si="6"/>
        <v>1</v>
      </c>
    </row>
    <row r="12" spans="1:15" ht="15.75" x14ac:dyDescent="0.25">
      <c r="A12" s="9" t="s">
        <v>31</v>
      </c>
      <c r="B12" s="10" t="s">
        <v>32</v>
      </c>
      <c r="C12" s="11">
        <v>31.4</v>
      </c>
      <c r="D12" s="11">
        <v>38.200000000000003</v>
      </c>
      <c r="E12" s="12">
        <f t="shared" si="7"/>
        <v>6.8000000000000043</v>
      </c>
      <c r="F12" s="13">
        <f t="shared" si="0"/>
        <v>1.2165605095541403</v>
      </c>
      <c r="G12" s="18">
        <v>359.8</v>
      </c>
      <c r="H12" s="18">
        <f t="shared" si="1"/>
        <v>321.60000000000002</v>
      </c>
      <c r="I12" s="21">
        <f t="shared" si="2"/>
        <v>9.4188481675392666</v>
      </c>
      <c r="J12" s="18">
        <v>35.9</v>
      </c>
      <c r="K12" s="18">
        <f t="shared" si="3"/>
        <v>-323.90000000000003</v>
      </c>
      <c r="L12" s="21">
        <f t="shared" si="4"/>
        <v>9.9777654252362416E-2</v>
      </c>
      <c r="M12" s="18">
        <v>196.6</v>
      </c>
      <c r="N12" s="18">
        <f t="shared" si="5"/>
        <v>160.69999999999999</v>
      </c>
      <c r="O12" s="21">
        <f t="shared" si="6"/>
        <v>5.4763231197771587</v>
      </c>
    </row>
    <row r="13" spans="1:15" ht="15.75" x14ac:dyDescent="0.25">
      <c r="A13" s="9" t="s">
        <v>33</v>
      </c>
      <c r="B13" s="10" t="s">
        <v>34</v>
      </c>
      <c r="C13" s="11">
        <v>0</v>
      </c>
      <c r="D13" s="11">
        <v>0</v>
      </c>
      <c r="E13" s="12">
        <f t="shared" si="7"/>
        <v>0</v>
      </c>
      <c r="F13" s="13" t="s">
        <v>177</v>
      </c>
      <c r="G13" s="18">
        <v>74.099999999999994</v>
      </c>
      <c r="H13" s="18">
        <f t="shared" si="1"/>
        <v>74.099999999999994</v>
      </c>
      <c r="I13" s="21"/>
      <c r="J13" s="18">
        <v>74.099999999999994</v>
      </c>
      <c r="K13" s="18">
        <f t="shared" si="3"/>
        <v>0</v>
      </c>
      <c r="L13" s="21">
        <f t="shared" si="4"/>
        <v>1</v>
      </c>
      <c r="M13" s="18">
        <v>74.099999999999994</v>
      </c>
      <c r="N13" s="18">
        <f t="shared" si="5"/>
        <v>0</v>
      </c>
      <c r="O13" s="21">
        <f t="shared" si="6"/>
        <v>1</v>
      </c>
    </row>
    <row r="14" spans="1:15" ht="31.5" x14ac:dyDescent="0.25">
      <c r="A14" s="9" t="s">
        <v>35</v>
      </c>
      <c r="B14" s="10" t="s">
        <v>36</v>
      </c>
      <c r="C14" s="11">
        <v>51.5</v>
      </c>
      <c r="D14" s="11">
        <v>51.2</v>
      </c>
      <c r="E14" s="12">
        <f t="shared" si="7"/>
        <v>-0.29999999999999716</v>
      </c>
      <c r="F14" s="13">
        <f t="shared" si="0"/>
        <v>0.99417475728155347</v>
      </c>
      <c r="G14" s="18">
        <v>51.2</v>
      </c>
      <c r="H14" s="18">
        <f t="shared" si="1"/>
        <v>0</v>
      </c>
      <c r="I14" s="21">
        <f t="shared" si="2"/>
        <v>1</v>
      </c>
      <c r="J14" s="18">
        <v>51.2</v>
      </c>
      <c r="K14" s="18">
        <f t="shared" si="3"/>
        <v>0</v>
      </c>
      <c r="L14" s="21">
        <f t="shared" si="4"/>
        <v>1</v>
      </c>
      <c r="M14" s="18">
        <v>51.2</v>
      </c>
      <c r="N14" s="18">
        <f t="shared" si="5"/>
        <v>0</v>
      </c>
      <c r="O14" s="21">
        <f t="shared" si="6"/>
        <v>1</v>
      </c>
    </row>
    <row r="15" spans="1:15" ht="15.75" x14ac:dyDescent="0.25">
      <c r="A15" s="9" t="s">
        <v>37</v>
      </c>
      <c r="B15" s="10" t="s">
        <v>38</v>
      </c>
      <c r="C15" s="11">
        <v>654.29999999999995</v>
      </c>
      <c r="D15" s="11">
        <v>934.5</v>
      </c>
      <c r="E15" s="12">
        <f t="shared" si="7"/>
        <v>280.20000000000005</v>
      </c>
      <c r="F15" s="13">
        <f t="shared" si="0"/>
        <v>1.4282439248051353</v>
      </c>
      <c r="G15" s="18">
        <v>1773.2</v>
      </c>
      <c r="H15" s="18">
        <f t="shared" si="1"/>
        <v>838.7</v>
      </c>
      <c r="I15" s="21">
        <f t="shared" si="2"/>
        <v>1.8974852862493312</v>
      </c>
      <c r="J15" s="18">
        <v>1468.8</v>
      </c>
      <c r="K15" s="18">
        <f t="shared" si="3"/>
        <v>-304.40000000000009</v>
      </c>
      <c r="L15" s="21">
        <f t="shared" si="4"/>
        <v>0.82833295736521539</v>
      </c>
      <c r="M15" s="18">
        <v>1195.8</v>
      </c>
      <c r="N15" s="18">
        <f t="shared" si="5"/>
        <v>-273</v>
      </c>
      <c r="O15" s="21">
        <f t="shared" si="6"/>
        <v>0.81413398692810457</v>
      </c>
    </row>
    <row r="16" spans="1:15" ht="15.75" x14ac:dyDescent="0.25">
      <c r="A16" s="4" t="s">
        <v>39</v>
      </c>
      <c r="B16" s="14" t="s">
        <v>40</v>
      </c>
      <c r="C16" s="15">
        <f>SUM(C17:C18)</f>
        <v>48.7</v>
      </c>
      <c r="D16" s="15">
        <f>SUM(D17:D18)</f>
        <v>58.4</v>
      </c>
      <c r="E16" s="7">
        <f t="shared" ref="E16:E60" si="8">D16-C16</f>
        <v>9.6999999999999957</v>
      </c>
      <c r="F16" s="8">
        <f t="shared" si="0"/>
        <v>1.1991786447638604</v>
      </c>
      <c r="G16" s="27">
        <f>SUM(G17:G18)</f>
        <v>62.6</v>
      </c>
      <c r="H16" s="27">
        <f t="shared" si="1"/>
        <v>4.2000000000000028</v>
      </c>
      <c r="I16" s="28">
        <f t="shared" si="2"/>
        <v>1.071917808219178</v>
      </c>
      <c r="J16" s="27">
        <f>SUM(J17:J18)</f>
        <v>62.6</v>
      </c>
      <c r="K16" s="27">
        <f t="shared" si="3"/>
        <v>0</v>
      </c>
      <c r="L16" s="28">
        <f t="shared" si="4"/>
        <v>1</v>
      </c>
      <c r="M16" s="27">
        <f>SUM(M17:M18)</f>
        <v>62.6</v>
      </c>
      <c r="N16" s="27">
        <f t="shared" si="5"/>
        <v>0</v>
      </c>
      <c r="O16" s="28">
        <f t="shared" si="6"/>
        <v>1</v>
      </c>
    </row>
    <row r="17" spans="1:15" s="31" customFormat="1" ht="15.75" x14ac:dyDescent="0.25">
      <c r="A17" s="9" t="s">
        <v>41</v>
      </c>
      <c r="B17" s="10" t="s">
        <v>42</v>
      </c>
      <c r="C17" s="11">
        <v>41.1</v>
      </c>
      <c r="D17" s="11">
        <v>50.4</v>
      </c>
      <c r="E17" s="12">
        <f t="shared" si="8"/>
        <v>9.2999999999999972</v>
      </c>
      <c r="F17" s="13">
        <f t="shared" si="0"/>
        <v>1.2262773722627736</v>
      </c>
      <c r="G17" s="18">
        <v>54.6</v>
      </c>
      <c r="H17" s="18">
        <f t="shared" si="1"/>
        <v>4.2000000000000028</v>
      </c>
      <c r="I17" s="21">
        <f t="shared" si="2"/>
        <v>1.0833333333333335</v>
      </c>
      <c r="J17" s="18">
        <v>54.6</v>
      </c>
      <c r="K17" s="18">
        <f t="shared" si="3"/>
        <v>0</v>
      </c>
      <c r="L17" s="21">
        <f t="shared" si="4"/>
        <v>1</v>
      </c>
      <c r="M17" s="18">
        <v>54.6</v>
      </c>
      <c r="N17" s="18">
        <f t="shared" si="5"/>
        <v>0</v>
      </c>
      <c r="O17" s="21">
        <f t="shared" si="6"/>
        <v>1</v>
      </c>
    </row>
    <row r="18" spans="1:15" s="31" customFormat="1" ht="15.75" x14ac:dyDescent="0.25">
      <c r="A18" s="9" t="s">
        <v>43</v>
      </c>
      <c r="B18" s="10" t="s">
        <v>44</v>
      </c>
      <c r="C18" s="11">
        <v>7.6</v>
      </c>
      <c r="D18" s="11">
        <v>8</v>
      </c>
      <c r="E18" s="12">
        <f t="shared" si="8"/>
        <v>0.40000000000000036</v>
      </c>
      <c r="F18" s="13">
        <f t="shared" si="0"/>
        <v>1.0526315789473684</v>
      </c>
      <c r="G18" s="18">
        <v>8</v>
      </c>
      <c r="H18" s="18">
        <f t="shared" si="1"/>
        <v>0</v>
      </c>
      <c r="I18" s="21">
        <f t="shared" si="2"/>
        <v>1</v>
      </c>
      <c r="J18" s="18">
        <v>8</v>
      </c>
      <c r="K18" s="18">
        <f t="shared" si="3"/>
        <v>0</v>
      </c>
      <c r="L18" s="21">
        <f t="shared" si="4"/>
        <v>1</v>
      </c>
      <c r="M18" s="18">
        <v>8</v>
      </c>
      <c r="N18" s="18">
        <f t="shared" si="5"/>
        <v>0</v>
      </c>
      <c r="O18" s="21">
        <f t="shared" si="6"/>
        <v>1</v>
      </c>
    </row>
    <row r="19" spans="1:15" ht="31.5" x14ac:dyDescent="0.25">
      <c r="A19" s="4" t="s">
        <v>45</v>
      </c>
      <c r="B19" s="16" t="s">
        <v>46</v>
      </c>
      <c r="C19" s="6">
        <f>SUM(C20:C23)</f>
        <v>270.2</v>
      </c>
      <c r="D19" s="6">
        <f>SUM(D20:D23)</f>
        <v>428.09999999999997</v>
      </c>
      <c r="E19" s="7">
        <f t="shared" si="8"/>
        <v>157.89999999999998</v>
      </c>
      <c r="F19" s="8">
        <f t="shared" si="0"/>
        <v>1.5843819393042191</v>
      </c>
      <c r="G19" s="27">
        <f>SUM(G20:G23)</f>
        <v>415.79999999999995</v>
      </c>
      <c r="H19" s="27">
        <f t="shared" si="1"/>
        <v>-12.300000000000011</v>
      </c>
      <c r="I19" s="28">
        <f t="shared" si="2"/>
        <v>0.97126839523475816</v>
      </c>
      <c r="J19" s="27">
        <f>SUM(J20:J23)</f>
        <v>414.29999999999995</v>
      </c>
      <c r="K19" s="27">
        <f t="shared" si="3"/>
        <v>-1.5</v>
      </c>
      <c r="L19" s="28">
        <f t="shared" si="4"/>
        <v>0.99639249639249639</v>
      </c>
      <c r="M19" s="27">
        <f>SUM(M20:M23)</f>
        <v>378.2</v>
      </c>
      <c r="N19" s="27">
        <f t="shared" si="5"/>
        <v>-36.099999999999966</v>
      </c>
      <c r="O19" s="28">
        <f t="shared" si="6"/>
        <v>0.91286507361815117</v>
      </c>
    </row>
    <row r="20" spans="1:15" s="31" customFormat="1" ht="15.75" x14ac:dyDescent="0.25">
      <c r="A20" s="9" t="s">
        <v>47</v>
      </c>
      <c r="B20" s="10" t="s">
        <v>48</v>
      </c>
      <c r="C20" s="11">
        <v>106.2</v>
      </c>
      <c r="D20" s="11">
        <v>167.7</v>
      </c>
      <c r="E20" s="12">
        <f t="shared" si="8"/>
        <v>61.499999999999986</v>
      </c>
      <c r="F20" s="13">
        <f t="shared" si="0"/>
        <v>1.5790960451977401</v>
      </c>
      <c r="G20" s="18">
        <v>153.5</v>
      </c>
      <c r="H20" s="18">
        <f t="shared" si="1"/>
        <v>-14.199999999999989</v>
      </c>
      <c r="I20" s="21">
        <f t="shared" si="2"/>
        <v>0.91532498509242699</v>
      </c>
      <c r="J20" s="18">
        <v>149.1</v>
      </c>
      <c r="K20" s="18">
        <f t="shared" si="3"/>
        <v>-4.4000000000000057</v>
      </c>
      <c r="L20" s="21">
        <f t="shared" si="4"/>
        <v>0.97133550488599341</v>
      </c>
      <c r="M20" s="18">
        <v>113</v>
      </c>
      <c r="N20" s="18">
        <f t="shared" si="5"/>
        <v>-36.099999999999994</v>
      </c>
      <c r="O20" s="21">
        <f t="shared" si="6"/>
        <v>0.75788061703554666</v>
      </c>
    </row>
    <row r="21" spans="1:15" s="31" customFormat="1" ht="31.5" x14ac:dyDescent="0.25">
      <c r="A21" s="9" t="s">
        <v>49</v>
      </c>
      <c r="B21" s="10" t="s">
        <v>50</v>
      </c>
      <c r="C21" s="11">
        <v>55.4</v>
      </c>
      <c r="D21" s="11">
        <v>122.7</v>
      </c>
      <c r="E21" s="12">
        <f t="shared" si="8"/>
        <v>67.300000000000011</v>
      </c>
      <c r="F21" s="13">
        <f t="shared" si="0"/>
        <v>2.2148014440433212</v>
      </c>
      <c r="G21" s="18">
        <v>130.4</v>
      </c>
      <c r="H21" s="18">
        <f t="shared" si="1"/>
        <v>7.7000000000000028</v>
      </c>
      <c r="I21" s="21">
        <f t="shared" si="2"/>
        <v>1.0627546862265689</v>
      </c>
      <c r="J21" s="18">
        <v>132.19999999999999</v>
      </c>
      <c r="K21" s="18">
        <f t="shared" si="3"/>
        <v>1.7999999999999829</v>
      </c>
      <c r="L21" s="21">
        <f t="shared" si="4"/>
        <v>1.0138036809815949</v>
      </c>
      <c r="M21" s="18">
        <v>132.19999999999999</v>
      </c>
      <c r="N21" s="18">
        <f t="shared" si="5"/>
        <v>0</v>
      </c>
      <c r="O21" s="21">
        <f t="shared" si="6"/>
        <v>1</v>
      </c>
    </row>
    <row r="22" spans="1:15" s="31" customFormat="1" ht="15.75" x14ac:dyDescent="0.25">
      <c r="A22" s="9" t="s">
        <v>51</v>
      </c>
      <c r="B22" s="10" t="s">
        <v>52</v>
      </c>
      <c r="C22" s="11">
        <v>106.8</v>
      </c>
      <c r="D22" s="11">
        <v>134.5</v>
      </c>
      <c r="E22" s="12">
        <f t="shared" si="8"/>
        <v>27.700000000000003</v>
      </c>
      <c r="F22" s="13">
        <f>D22/C22</f>
        <v>1.2593632958801499</v>
      </c>
      <c r="G22" s="18">
        <v>131.9</v>
      </c>
      <c r="H22" s="18">
        <f t="shared" si="1"/>
        <v>-2.5999999999999943</v>
      </c>
      <c r="I22" s="21">
        <f t="shared" si="2"/>
        <v>0.98066914498141267</v>
      </c>
      <c r="J22" s="18">
        <v>133</v>
      </c>
      <c r="K22" s="18">
        <f t="shared" si="3"/>
        <v>1.0999999999999943</v>
      </c>
      <c r="L22" s="21">
        <f t="shared" si="4"/>
        <v>1.0083396512509477</v>
      </c>
      <c r="M22" s="18">
        <v>133</v>
      </c>
      <c r="N22" s="18">
        <f t="shared" si="5"/>
        <v>0</v>
      </c>
      <c r="O22" s="21">
        <f t="shared" si="6"/>
        <v>1</v>
      </c>
    </row>
    <row r="23" spans="1:15" s="31" customFormat="1" ht="31.5" x14ac:dyDescent="0.25">
      <c r="A23" s="9" t="s">
        <v>53</v>
      </c>
      <c r="B23" s="10" t="s">
        <v>54</v>
      </c>
      <c r="C23" s="11">
        <v>1.8</v>
      </c>
      <c r="D23" s="11">
        <v>3.2</v>
      </c>
      <c r="E23" s="12">
        <f t="shared" si="8"/>
        <v>1.4000000000000001</v>
      </c>
      <c r="F23" s="13">
        <f t="shared" si="0"/>
        <v>1.7777777777777779</v>
      </c>
      <c r="G23" s="18"/>
      <c r="H23" s="18">
        <f t="shared" si="1"/>
        <v>-3.2</v>
      </c>
      <c r="I23" s="21">
        <f t="shared" si="2"/>
        <v>0</v>
      </c>
      <c r="J23" s="18"/>
      <c r="K23" s="18">
        <f t="shared" si="3"/>
        <v>0</v>
      </c>
      <c r="L23" s="21"/>
      <c r="M23" s="18"/>
      <c r="N23" s="18">
        <f t="shared" si="5"/>
        <v>0</v>
      </c>
      <c r="O23" s="21"/>
    </row>
    <row r="24" spans="1:15" ht="15.75" x14ac:dyDescent="0.25">
      <c r="A24" s="4" t="s">
        <v>55</v>
      </c>
      <c r="B24" s="5" t="s">
        <v>56</v>
      </c>
      <c r="C24" s="6">
        <f>SUM(C25:C34)</f>
        <v>14986.599999999999</v>
      </c>
      <c r="D24" s="6">
        <f>SUM(D25:D34)</f>
        <v>12278.400000000001</v>
      </c>
      <c r="E24" s="7">
        <f t="shared" si="8"/>
        <v>-2708.1999999999971</v>
      </c>
      <c r="F24" s="8">
        <f t="shared" si="0"/>
        <v>0.81929190076468328</v>
      </c>
      <c r="G24" s="27">
        <f>SUM(G25:G34)</f>
        <v>12435.900000000001</v>
      </c>
      <c r="H24" s="27">
        <f t="shared" si="1"/>
        <v>157.5</v>
      </c>
      <c r="I24" s="28">
        <f t="shared" si="2"/>
        <v>1.0128274042220484</v>
      </c>
      <c r="J24" s="27">
        <f>SUM(J25:J34)</f>
        <v>13746</v>
      </c>
      <c r="K24" s="27">
        <f t="shared" si="3"/>
        <v>1310.0999999999985</v>
      </c>
      <c r="L24" s="28">
        <f t="shared" si="4"/>
        <v>1.1053482257013967</v>
      </c>
      <c r="M24" s="27">
        <f>SUM(M25:M34)</f>
        <v>16506.399999999998</v>
      </c>
      <c r="N24" s="27">
        <f t="shared" si="5"/>
        <v>2760.3999999999978</v>
      </c>
      <c r="O24" s="28">
        <f t="shared" si="6"/>
        <v>1.2008147824821764</v>
      </c>
    </row>
    <row r="25" spans="1:15" s="31" customFormat="1" ht="15.75" x14ac:dyDescent="0.25">
      <c r="A25" s="9" t="s">
        <v>57</v>
      </c>
      <c r="B25" s="10" t="s">
        <v>58</v>
      </c>
      <c r="C25" s="11">
        <v>187.7</v>
      </c>
      <c r="D25" s="11">
        <v>211.9</v>
      </c>
      <c r="E25" s="12">
        <f t="shared" si="8"/>
        <v>24.200000000000017</v>
      </c>
      <c r="F25" s="13">
        <f t="shared" si="0"/>
        <v>1.1289291422482686</v>
      </c>
      <c r="G25" s="18">
        <v>236.7</v>
      </c>
      <c r="H25" s="18">
        <f t="shared" si="1"/>
        <v>24.799999999999983</v>
      </c>
      <c r="I25" s="21">
        <f t="shared" si="2"/>
        <v>1.1170363378952335</v>
      </c>
      <c r="J25" s="18">
        <v>220.6</v>
      </c>
      <c r="K25" s="18">
        <f t="shared" si="3"/>
        <v>-16.099999999999994</v>
      </c>
      <c r="L25" s="21">
        <f t="shared" si="4"/>
        <v>0.93198141106886356</v>
      </c>
      <c r="M25" s="18">
        <v>220.7</v>
      </c>
      <c r="N25" s="18">
        <f t="shared" si="5"/>
        <v>9.9999999999994316E-2</v>
      </c>
      <c r="O25" s="21">
        <f t="shared" si="6"/>
        <v>1.000453309156845</v>
      </c>
    </row>
    <row r="26" spans="1:15" s="31" customFormat="1" ht="15.75" x14ac:dyDescent="0.25">
      <c r="A26" s="9" t="s">
        <v>59</v>
      </c>
      <c r="B26" s="10" t="s">
        <v>60</v>
      </c>
      <c r="C26" s="11">
        <v>85.1</v>
      </c>
      <c r="D26" s="11">
        <v>101.5</v>
      </c>
      <c r="E26" s="12">
        <f t="shared" si="8"/>
        <v>16.400000000000006</v>
      </c>
      <c r="F26" s="13">
        <f t="shared" si="0"/>
        <v>1.1927144535840188</v>
      </c>
      <c r="G26" s="18">
        <v>117.7</v>
      </c>
      <c r="H26" s="18">
        <f t="shared" si="1"/>
        <v>16.200000000000003</v>
      </c>
      <c r="I26" s="21">
        <f t="shared" si="2"/>
        <v>1.1596059113300492</v>
      </c>
      <c r="J26" s="18">
        <v>105.7</v>
      </c>
      <c r="K26" s="18">
        <f t="shared" si="3"/>
        <v>-12</v>
      </c>
      <c r="L26" s="21">
        <f t="shared" si="4"/>
        <v>0.89804587935429059</v>
      </c>
      <c r="M26" s="18">
        <v>105.7</v>
      </c>
      <c r="N26" s="18">
        <f t="shared" si="5"/>
        <v>0</v>
      </c>
      <c r="O26" s="21">
        <f t="shared" si="6"/>
        <v>1</v>
      </c>
    </row>
    <row r="27" spans="1:15" s="31" customFormat="1" ht="15.75" x14ac:dyDescent="0.25">
      <c r="A27" s="9" t="s">
        <v>61</v>
      </c>
      <c r="B27" s="10" t="s">
        <v>62</v>
      </c>
      <c r="C27" s="11">
        <v>8</v>
      </c>
      <c r="D27" s="11">
        <v>8</v>
      </c>
      <c r="E27" s="12">
        <f t="shared" si="8"/>
        <v>0</v>
      </c>
      <c r="F27" s="13">
        <f t="shared" si="0"/>
        <v>1</v>
      </c>
      <c r="G27" s="18">
        <v>14.3</v>
      </c>
      <c r="H27" s="18">
        <f t="shared" si="1"/>
        <v>6.3000000000000007</v>
      </c>
      <c r="I27" s="21">
        <f t="shared" si="2"/>
        <v>1.7875000000000001</v>
      </c>
      <c r="J27" s="18">
        <v>11.3</v>
      </c>
      <c r="K27" s="18">
        <f t="shared" si="3"/>
        <v>-3</v>
      </c>
      <c r="L27" s="21">
        <f t="shared" si="4"/>
        <v>0.79020979020979021</v>
      </c>
      <c r="M27" s="18">
        <v>11.3</v>
      </c>
      <c r="N27" s="18">
        <f t="shared" si="5"/>
        <v>0</v>
      </c>
      <c r="O27" s="21">
        <f t="shared" si="6"/>
        <v>1</v>
      </c>
    </row>
    <row r="28" spans="1:15" s="31" customFormat="1" ht="15.75" x14ac:dyDescent="0.25">
      <c r="A28" s="9" t="s">
        <v>63</v>
      </c>
      <c r="B28" s="10" t="s">
        <v>64</v>
      </c>
      <c r="C28" s="11">
        <v>3573.5</v>
      </c>
      <c r="D28" s="11">
        <v>3365.9</v>
      </c>
      <c r="E28" s="12">
        <f t="shared" si="8"/>
        <v>-207.59999999999991</v>
      </c>
      <c r="F28" s="13">
        <f t="shared" si="0"/>
        <v>0.94190569469707575</v>
      </c>
      <c r="G28" s="18">
        <v>3004.8</v>
      </c>
      <c r="H28" s="18">
        <f t="shared" si="1"/>
        <v>-361.09999999999991</v>
      </c>
      <c r="I28" s="21">
        <f t="shared" si="2"/>
        <v>0.89271814373570224</v>
      </c>
      <c r="J28" s="18">
        <v>2953.7</v>
      </c>
      <c r="K28" s="18">
        <f t="shared" si="3"/>
        <v>-51.100000000000364</v>
      </c>
      <c r="L28" s="21">
        <f t="shared" si="4"/>
        <v>0.98299387646432368</v>
      </c>
      <c r="M28" s="18">
        <v>2937.4</v>
      </c>
      <c r="N28" s="18">
        <f t="shared" si="5"/>
        <v>-16.299999999999727</v>
      </c>
      <c r="O28" s="21">
        <f t="shared" si="6"/>
        <v>0.99448149778244244</v>
      </c>
    </row>
    <row r="29" spans="1:15" s="31" customFormat="1" ht="15.75" x14ac:dyDescent="0.25">
      <c r="A29" s="9" t="s">
        <v>65</v>
      </c>
      <c r="B29" s="10" t="s">
        <v>66</v>
      </c>
      <c r="C29" s="11">
        <v>7.7</v>
      </c>
      <c r="D29" s="11">
        <v>33.4</v>
      </c>
      <c r="E29" s="12">
        <f t="shared" si="8"/>
        <v>25.7</v>
      </c>
      <c r="F29" s="13">
        <f t="shared" si="0"/>
        <v>4.3376623376623371</v>
      </c>
      <c r="G29" s="18">
        <v>131.9</v>
      </c>
      <c r="H29" s="18">
        <f t="shared" si="1"/>
        <v>98.5</v>
      </c>
      <c r="I29" s="21">
        <f t="shared" si="2"/>
        <v>3.9491017964071862</v>
      </c>
      <c r="J29" s="18">
        <v>186.3</v>
      </c>
      <c r="K29" s="18">
        <f t="shared" si="3"/>
        <v>54.400000000000006</v>
      </c>
      <c r="L29" s="21">
        <f t="shared" si="4"/>
        <v>1.4124336618650493</v>
      </c>
      <c r="M29" s="18">
        <v>154.69999999999999</v>
      </c>
      <c r="N29" s="18">
        <f t="shared" si="5"/>
        <v>-31.600000000000023</v>
      </c>
      <c r="O29" s="21">
        <f t="shared" si="6"/>
        <v>0.8303811057434245</v>
      </c>
    </row>
    <row r="30" spans="1:15" s="31" customFormat="1" ht="15.75" x14ac:dyDescent="0.25">
      <c r="A30" s="9" t="s">
        <v>67</v>
      </c>
      <c r="B30" s="10" t="s">
        <v>68</v>
      </c>
      <c r="C30" s="11">
        <v>214</v>
      </c>
      <c r="D30" s="11">
        <v>226.5</v>
      </c>
      <c r="E30" s="12">
        <f t="shared" si="8"/>
        <v>12.5</v>
      </c>
      <c r="F30" s="13">
        <f t="shared" si="0"/>
        <v>1.058411214953271</v>
      </c>
      <c r="G30" s="18">
        <v>234.1</v>
      </c>
      <c r="H30" s="18">
        <f t="shared" si="1"/>
        <v>7.5999999999999943</v>
      </c>
      <c r="I30" s="21">
        <f t="shared" si="2"/>
        <v>1.0335540838852098</v>
      </c>
      <c r="J30" s="18">
        <v>237.7</v>
      </c>
      <c r="K30" s="18">
        <f t="shared" si="3"/>
        <v>3.5999999999999943</v>
      </c>
      <c r="L30" s="21">
        <f t="shared" si="4"/>
        <v>1.0153780435711235</v>
      </c>
      <c r="M30" s="18">
        <v>241.7</v>
      </c>
      <c r="N30" s="18">
        <f t="shared" si="5"/>
        <v>4</v>
      </c>
      <c r="O30" s="21">
        <f t="shared" si="6"/>
        <v>1.016827934371056</v>
      </c>
    </row>
    <row r="31" spans="1:15" s="31" customFormat="1" ht="15.75" x14ac:dyDescent="0.25">
      <c r="A31" s="9" t="s">
        <v>69</v>
      </c>
      <c r="B31" s="10" t="s">
        <v>70</v>
      </c>
      <c r="C31" s="11">
        <v>599.9</v>
      </c>
      <c r="D31" s="11">
        <v>602.9</v>
      </c>
      <c r="E31" s="12">
        <f t="shared" si="8"/>
        <v>3</v>
      </c>
      <c r="F31" s="13">
        <f t="shared" si="0"/>
        <v>1.0050008334722453</v>
      </c>
      <c r="G31" s="18">
        <v>600.1</v>
      </c>
      <c r="H31" s="18">
        <f t="shared" si="1"/>
        <v>-2.7999999999999545</v>
      </c>
      <c r="I31" s="21">
        <f t="shared" si="2"/>
        <v>0.99535578039475869</v>
      </c>
      <c r="J31" s="18">
        <v>596.1</v>
      </c>
      <c r="K31" s="18">
        <f t="shared" si="3"/>
        <v>-4</v>
      </c>
      <c r="L31" s="21">
        <f t="shared" si="4"/>
        <v>0.99333444425929007</v>
      </c>
      <c r="M31" s="18">
        <v>595.29999999999995</v>
      </c>
      <c r="N31" s="18">
        <f t="shared" si="5"/>
        <v>-0.80000000000006821</v>
      </c>
      <c r="O31" s="21">
        <f t="shared" si="6"/>
        <v>0.9986579432981042</v>
      </c>
    </row>
    <row r="32" spans="1:15" s="31" customFormat="1" ht="15.75" x14ac:dyDescent="0.25">
      <c r="A32" s="9" t="s">
        <v>71</v>
      </c>
      <c r="B32" s="10" t="s">
        <v>72</v>
      </c>
      <c r="C32" s="11">
        <v>8898.4</v>
      </c>
      <c r="D32" s="11">
        <v>7195.9</v>
      </c>
      <c r="E32" s="12">
        <f t="shared" si="8"/>
        <v>-1702.5</v>
      </c>
      <c r="F32" s="13">
        <f t="shared" si="0"/>
        <v>0.80867346938775508</v>
      </c>
      <c r="G32" s="18">
        <v>7442.3</v>
      </c>
      <c r="H32" s="18">
        <f t="shared" si="1"/>
        <v>246.40000000000055</v>
      </c>
      <c r="I32" s="21">
        <f t="shared" si="2"/>
        <v>1.0342417209800026</v>
      </c>
      <c r="J32" s="18">
        <v>8430.2999999999993</v>
      </c>
      <c r="K32" s="18">
        <f t="shared" si="3"/>
        <v>987.99999999999909</v>
      </c>
      <c r="L32" s="21">
        <f t="shared" si="4"/>
        <v>1.1327546591779423</v>
      </c>
      <c r="M32" s="18">
        <v>11072.4</v>
      </c>
      <c r="N32" s="18">
        <f t="shared" si="5"/>
        <v>2642.1000000000004</v>
      </c>
      <c r="O32" s="21">
        <f t="shared" si="6"/>
        <v>1.3134052168961958</v>
      </c>
    </row>
    <row r="33" spans="1:15" s="31" customFormat="1" ht="15.75" x14ac:dyDescent="0.25">
      <c r="A33" s="9" t="s">
        <v>73</v>
      </c>
      <c r="B33" s="10" t="s">
        <v>74</v>
      </c>
      <c r="C33" s="11">
        <v>279.39999999999998</v>
      </c>
      <c r="D33" s="11">
        <v>250.7</v>
      </c>
      <c r="E33" s="12">
        <f t="shared" si="8"/>
        <v>-28.699999999999989</v>
      </c>
      <c r="F33" s="13">
        <f t="shared" si="0"/>
        <v>0.89727988546886184</v>
      </c>
      <c r="G33" s="18">
        <v>251.3</v>
      </c>
      <c r="H33" s="18">
        <f t="shared" si="1"/>
        <v>0.60000000000002274</v>
      </c>
      <c r="I33" s="21">
        <f t="shared" si="2"/>
        <v>1.0023932987634625</v>
      </c>
      <c r="J33" s="18">
        <v>252.7</v>
      </c>
      <c r="K33" s="18">
        <f t="shared" si="3"/>
        <v>1.3999999999999773</v>
      </c>
      <c r="L33" s="21">
        <f t="shared" si="4"/>
        <v>1.0055710306406684</v>
      </c>
      <c r="M33" s="18">
        <v>269.10000000000002</v>
      </c>
      <c r="N33" s="18">
        <f t="shared" si="5"/>
        <v>16.400000000000034</v>
      </c>
      <c r="O33" s="21">
        <f t="shared" si="6"/>
        <v>1.0648990898298378</v>
      </c>
    </row>
    <row r="34" spans="1:15" s="31" customFormat="1" ht="15.75" x14ac:dyDescent="0.25">
      <c r="A34" s="9" t="s">
        <v>75</v>
      </c>
      <c r="B34" s="10" t="s">
        <v>76</v>
      </c>
      <c r="C34" s="11">
        <v>1132.9000000000001</v>
      </c>
      <c r="D34" s="11">
        <v>281.7</v>
      </c>
      <c r="E34" s="12">
        <f t="shared" si="8"/>
        <v>-851.2</v>
      </c>
      <c r="F34" s="13">
        <f t="shared" si="0"/>
        <v>0.24865389707829461</v>
      </c>
      <c r="G34" s="18">
        <v>402.7</v>
      </c>
      <c r="H34" s="18">
        <f t="shared" si="1"/>
        <v>121</v>
      </c>
      <c r="I34" s="21">
        <f t="shared" si="2"/>
        <v>1.4295349662761803</v>
      </c>
      <c r="J34" s="18">
        <v>751.6</v>
      </c>
      <c r="K34" s="18">
        <f t="shared" si="3"/>
        <v>348.90000000000003</v>
      </c>
      <c r="L34" s="21">
        <f t="shared" si="4"/>
        <v>1.8664017879314627</v>
      </c>
      <c r="M34" s="18">
        <v>898.1</v>
      </c>
      <c r="N34" s="18">
        <f t="shared" si="5"/>
        <v>146.5</v>
      </c>
      <c r="O34" s="21">
        <f t="shared" si="6"/>
        <v>1.1949175093134645</v>
      </c>
    </row>
    <row r="35" spans="1:15" ht="15.75" x14ac:dyDescent="0.25">
      <c r="A35" s="4" t="s">
        <v>77</v>
      </c>
      <c r="B35" s="5" t="s">
        <v>78</v>
      </c>
      <c r="C35" s="6">
        <f>SUM(C36:C39)</f>
        <v>2408.4</v>
      </c>
      <c r="D35" s="6">
        <f>SUM(D36:D39)</f>
        <v>1674.8999999999999</v>
      </c>
      <c r="E35" s="7">
        <f t="shared" si="8"/>
        <v>-733.50000000000023</v>
      </c>
      <c r="F35" s="8">
        <f t="shared" si="0"/>
        <v>0.6954409566517189</v>
      </c>
      <c r="G35" s="27">
        <f>SUM(G36:G39)</f>
        <v>2029.3</v>
      </c>
      <c r="H35" s="27">
        <f t="shared" si="1"/>
        <v>354.40000000000009</v>
      </c>
      <c r="I35" s="28">
        <f t="shared" si="2"/>
        <v>1.2115947220729597</v>
      </c>
      <c r="J35" s="27">
        <f>SUM(J36:J39)</f>
        <v>2140.7000000000003</v>
      </c>
      <c r="K35" s="27">
        <f t="shared" si="3"/>
        <v>111.40000000000032</v>
      </c>
      <c r="L35" s="28">
        <f t="shared" si="4"/>
        <v>1.0548957768688711</v>
      </c>
      <c r="M35" s="27">
        <f>SUM(M36:M39)</f>
        <v>1803.7</v>
      </c>
      <c r="N35" s="27">
        <f t="shared" si="5"/>
        <v>-337.00000000000023</v>
      </c>
      <c r="O35" s="28">
        <f t="shared" si="6"/>
        <v>0.84257485869108228</v>
      </c>
    </row>
    <row r="36" spans="1:15" s="31" customFormat="1" ht="15.75" x14ac:dyDescent="0.25">
      <c r="A36" s="9" t="s">
        <v>79</v>
      </c>
      <c r="B36" s="10" t="s">
        <v>80</v>
      </c>
      <c r="C36" s="11">
        <v>1149.0999999999999</v>
      </c>
      <c r="D36" s="11">
        <v>834</v>
      </c>
      <c r="E36" s="12">
        <f t="shared" si="8"/>
        <v>-315.09999999999991</v>
      </c>
      <c r="F36" s="13">
        <f t="shared" si="0"/>
        <v>0.72578539726742675</v>
      </c>
      <c r="G36" s="18">
        <v>855</v>
      </c>
      <c r="H36" s="18">
        <f t="shared" si="1"/>
        <v>21</v>
      </c>
      <c r="I36" s="21">
        <f t="shared" si="2"/>
        <v>1.025179856115108</v>
      </c>
      <c r="J36" s="18">
        <v>809.1</v>
      </c>
      <c r="K36" s="18">
        <f t="shared" si="3"/>
        <v>-45.899999999999977</v>
      </c>
      <c r="L36" s="21">
        <f t="shared" si="4"/>
        <v>0.94631578947368422</v>
      </c>
      <c r="M36" s="18">
        <v>811.3</v>
      </c>
      <c r="N36" s="18">
        <f t="shared" si="5"/>
        <v>2.1999999999999318</v>
      </c>
      <c r="O36" s="21">
        <f t="shared" si="6"/>
        <v>1.0027190705722406</v>
      </c>
    </row>
    <row r="37" spans="1:15" s="31" customFormat="1" ht="15.75" x14ac:dyDescent="0.25">
      <c r="A37" s="9" t="s">
        <v>81</v>
      </c>
      <c r="B37" s="10" t="s">
        <v>82</v>
      </c>
      <c r="C37" s="11">
        <v>502</v>
      </c>
      <c r="D37" s="11">
        <v>190.8</v>
      </c>
      <c r="E37" s="12">
        <f t="shared" si="8"/>
        <v>-311.2</v>
      </c>
      <c r="F37" s="13">
        <f>D37/C37</f>
        <v>0.38007968127490044</v>
      </c>
      <c r="G37" s="18">
        <v>519.4</v>
      </c>
      <c r="H37" s="18">
        <f t="shared" si="1"/>
        <v>328.59999999999997</v>
      </c>
      <c r="I37" s="21">
        <f t="shared" si="2"/>
        <v>2.7222222222222219</v>
      </c>
      <c r="J37" s="18">
        <v>672.3</v>
      </c>
      <c r="K37" s="18">
        <f t="shared" si="3"/>
        <v>152.89999999999998</v>
      </c>
      <c r="L37" s="21">
        <f t="shared" si="4"/>
        <v>1.2943781286099345</v>
      </c>
      <c r="M37" s="18">
        <v>695.7</v>
      </c>
      <c r="N37" s="18">
        <f t="shared" si="5"/>
        <v>23.400000000000091</v>
      </c>
      <c r="O37" s="21">
        <f t="shared" si="6"/>
        <v>1.0348058902275772</v>
      </c>
    </row>
    <row r="38" spans="1:15" s="31" customFormat="1" ht="15.75" x14ac:dyDescent="0.25">
      <c r="A38" s="9" t="s">
        <v>83</v>
      </c>
      <c r="B38" s="10" t="s">
        <v>84</v>
      </c>
      <c r="C38" s="11">
        <v>592.4</v>
      </c>
      <c r="D38" s="11">
        <v>485</v>
      </c>
      <c r="E38" s="12">
        <f t="shared" si="8"/>
        <v>-107.39999999999998</v>
      </c>
      <c r="F38" s="13">
        <f t="shared" si="0"/>
        <v>0.81870357866306553</v>
      </c>
      <c r="G38" s="18">
        <v>483.3</v>
      </c>
      <c r="H38" s="18">
        <f t="shared" si="1"/>
        <v>-1.6999999999999886</v>
      </c>
      <c r="I38" s="21">
        <f t="shared" si="2"/>
        <v>0.99649484536082478</v>
      </c>
      <c r="J38" s="18">
        <v>483.4</v>
      </c>
      <c r="K38" s="18">
        <f t="shared" si="3"/>
        <v>9.9999999999965894E-2</v>
      </c>
      <c r="L38" s="21">
        <f t="shared" si="4"/>
        <v>1.000206910821436</v>
      </c>
      <c r="M38" s="18">
        <v>120.8</v>
      </c>
      <c r="N38" s="18">
        <f t="shared" si="5"/>
        <v>-362.59999999999997</v>
      </c>
      <c r="O38" s="21">
        <f t="shared" si="6"/>
        <v>0.24989656599089782</v>
      </c>
    </row>
    <row r="39" spans="1:15" s="31" customFormat="1" ht="15.75" x14ac:dyDescent="0.25">
      <c r="A39" s="9" t="s">
        <v>85</v>
      </c>
      <c r="B39" s="10" t="s">
        <v>86</v>
      </c>
      <c r="C39" s="11">
        <v>164.9</v>
      </c>
      <c r="D39" s="11">
        <v>165.1</v>
      </c>
      <c r="E39" s="12">
        <f t="shared" si="8"/>
        <v>0.19999999999998863</v>
      </c>
      <c r="F39" s="13">
        <f t="shared" si="0"/>
        <v>1.0012128562765312</v>
      </c>
      <c r="G39" s="18">
        <v>171.6</v>
      </c>
      <c r="H39" s="18">
        <f t="shared" si="1"/>
        <v>6.5</v>
      </c>
      <c r="I39" s="21">
        <f t="shared" si="2"/>
        <v>1.0393700787401574</v>
      </c>
      <c r="J39" s="18">
        <v>175.9</v>
      </c>
      <c r="K39" s="18">
        <f t="shared" si="3"/>
        <v>4.3000000000000114</v>
      </c>
      <c r="L39" s="21">
        <f t="shared" si="4"/>
        <v>1.0250582750582751</v>
      </c>
      <c r="M39" s="18">
        <v>175.9</v>
      </c>
      <c r="N39" s="18">
        <f t="shared" si="5"/>
        <v>0</v>
      </c>
      <c r="O39" s="21">
        <f t="shared" si="6"/>
        <v>1</v>
      </c>
    </row>
    <row r="40" spans="1:15" ht="15.75" x14ac:dyDescent="0.25">
      <c r="A40" s="4" t="s">
        <v>87</v>
      </c>
      <c r="B40" s="5" t="s">
        <v>88</v>
      </c>
      <c r="C40" s="6">
        <f>SUM(C41:C43)</f>
        <v>174.9</v>
      </c>
      <c r="D40" s="6">
        <f>SUM(D41:D43)</f>
        <v>182.2</v>
      </c>
      <c r="E40" s="7">
        <f t="shared" si="8"/>
        <v>7.2999999999999829</v>
      </c>
      <c r="F40" s="8">
        <f t="shared" si="0"/>
        <v>1.0417381360777587</v>
      </c>
      <c r="G40" s="27">
        <f>SUM(G41:G43)</f>
        <v>215.60000000000002</v>
      </c>
      <c r="H40" s="27">
        <f t="shared" si="1"/>
        <v>33.400000000000034</v>
      </c>
      <c r="I40" s="28">
        <f t="shared" si="2"/>
        <v>1.1833150384193196</v>
      </c>
      <c r="J40" s="27">
        <f>SUM(J41:J43)</f>
        <v>220.4</v>
      </c>
      <c r="K40" s="27">
        <f t="shared" si="3"/>
        <v>4.7999999999999829</v>
      </c>
      <c r="L40" s="28">
        <f t="shared" si="4"/>
        <v>1.0222634508348794</v>
      </c>
      <c r="M40" s="27">
        <f>SUM(M41:M43)</f>
        <v>220.4</v>
      </c>
      <c r="N40" s="27">
        <f t="shared" si="5"/>
        <v>0</v>
      </c>
      <c r="O40" s="28">
        <f t="shared" si="6"/>
        <v>1</v>
      </c>
    </row>
    <row r="41" spans="1:15" s="31" customFormat="1" ht="15.75" x14ac:dyDescent="0.25">
      <c r="A41" s="9" t="s">
        <v>89</v>
      </c>
      <c r="B41" s="10" t="s">
        <v>90</v>
      </c>
      <c r="C41" s="11">
        <v>51</v>
      </c>
      <c r="D41" s="11">
        <v>55.1</v>
      </c>
      <c r="E41" s="12">
        <f t="shared" si="8"/>
        <v>4.1000000000000014</v>
      </c>
      <c r="F41" s="13">
        <f t="shared" si="0"/>
        <v>1.080392156862745</v>
      </c>
      <c r="G41" s="18">
        <v>56.5</v>
      </c>
      <c r="H41" s="18">
        <f t="shared" si="1"/>
        <v>1.3999999999999986</v>
      </c>
      <c r="I41" s="21">
        <f t="shared" si="2"/>
        <v>1.0254083484573502</v>
      </c>
      <c r="J41" s="18">
        <v>57.5</v>
      </c>
      <c r="K41" s="18">
        <f t="shared" si="3"/>
        <v>1</v>
      </c>
      <c r="L41" s="21">
        <f t="shared" si="4"/>
        <v>1.0176991150442478</v>
      </c>
      <c r="M41" s="18">
        <v>57.5</v>
      </c>
      <c r="N41" s="18">
        <f t="shared" si="5"/>
        <v>0</v>
      </c>
      <c r="O41" s="21">
        <f t="shared" si="6"/>
        <v>1</v>
      </c>
    </row>
    <row r="42" spans="1:15" s="31" customFormat="1" ht="31.5" x14ac:dyDescent="0.25">
      <c r="A42" s="9" t="s">
        <v>91</v>
      </c>
      <c r="B42" s="10" t="s">
        <v>92</v>
      </c>
      <c r="C42" s="11">
        <v>2.4</v>
      </c>
      <c r="D42" s="11">
        <v>3</v>
      </c>
      <c r="E42" s="12">
        <f t="shared" si="8"/>
        <v>0.60000000000000009</v>
      </c>
      <c r="F42" s="13">
        <f t="shared" si="0"/>
        <v>1.25</v>
      </c>
      <c r="G42" s="18">
        <v>19.8</v>
      </c>
      <c r="H42" s="18">
        <f t="shared" si="1"/>
        <v>16.8</v>
      </c>
      <c r="I42" s="21">
        <f t="shared" si="2"/>
        <v>6.6000000000000005</v>
      </c>
      <c r="J42" s="18">
        <v>20.399999999999999</v>
      </c>
      <c r="K42" s="18">
        <f t="shared" si="3"/>
        <v>0.59999999999999787</v>
      </c>
      <c r="L42" s="21">
        <f t="shared" si="4"/>
        <v>1.0303030303030303</v>
      </c>
      <c r="M42" s="18">
        <v>20.399999999999999</v>
      </c>
      <c r="N42" s="18">
        <f t="shared" si="5"/>
        <v>0</v>
      </c>
      <c r="O42" s="21">
        <f t="shared" si="6"/>
        <v>1</v>
      </c>
    </row>
    <row r="43" spans="1:15" s="31" customFormat="1" ht="15.75" x14ac:dyDescent="0.25">
      <c r="A43" s="9" t="s">
        <v>93</v>
      </c>
      <c r="B43" s="10" t="s">
        <v>94</v>
      </c>
      <c r="C43" s="11">
        <v>121.5</v>
      </c>
      <c r="D43" s="11">
        <v>124.1</v>
      </c>
      <c r="E43" s="12">
        <f t="shared" si="8"/>
        <v>2.5999999999999943</v>
      </c>
      <c r="F43" s="13">
        <f t="shared" si="0"/>
        <v>1.0213991769547324</v>
      </c>
      <c r="G43" s="18">
        <v>139.30000000000001</v>
      </c>
      <c r="H43" s="18">
        <f t="shared" si="1"/>
        <v>15.200000000000017</v>
      </c>
      <c r="I43" s="21">
        <f t="shared" si="2"/>
        <v>1.1224818694601129</v>
      </c>
      <c r="J43" s="18">
        <v>142.5</v>
      </c>
      <c r="K43" s="18">
        <f t="shared" si="3"/>
        <v>3.1999999999999886</v>
      </c>
      <c r="L43" s="21">
        <f t="shared" si="4"/>
        <v>1.0229720028715004</v>
      </c>
      <c r="M43" s="18">
        <v>142.5</v>
      </c>
      <c r="N43" s="18">
        <f t="shared" si="5"/>
        <v>0</v>
      </c>
      <c r="O43" s="21">
        <f t="shared" si="6"/>
        <v>1</v>
      </c>
    </row>
    <row r="44" spans="1:15" ht="15.75" x14ac:dyDescent="0.25">
      <c r="A44" s="4" t="s">
        <v>95</v>
      </c>
      <c r="B44" s="5" t="s">
        <v>96</v>
      </c>
      <c r="C44" s="6">
        <f>SUM(C45:C52)</f>
        <v>17622.400000000001</v>
      </c>
      <c r="D44" s="6">
        <f>SUM(D45:D52)</f>
        <v>19116.299999999996</v>
      </c>
      <c r="E44" s="7">
        <f t="shared" si="8"/>
        <v>1493.8999999999942</v>
      </c>
      <c r="F44" s="8">
        <f t="shared" si="0"/>
        <v>1.0847727891774102</v>
      </c>
      <c r="G44" s="27">
        <f>SUM(G45:G52)</f>
        <v>19759.899999999998</v>
      </c>
      <c r="H44" s="27">
        <f t="shared" si="1"/>
        <v>643.60000000000218</v>
      </c>
      <c r="I44" s="28">
        <f t="shared" si="2"/>
        <v>1.0336676030403373</v>
      </c>
      <c r="J44" s="27">
        <f>SUM(J45:J52)</f>
        <v>19314.599999999999</v>
      </c>
      <c r="K44" s="27">
        <f t="shared" si="3"/>
        <v>-445.29999999999927</v>
      </c>
      <c r="L44" s="28">
        <f t="shared" si="4"/>
        <v>0.97746446085253469</v>
      </c>
      <c r="M44" s="27">
        <f>SUM(M45:M52)</f>
        <v>19173.199999999997</v>
      </c>
      <c r="N44" s="27">
        <f t="shared" si="5"/>
        <v>-141.40000000000146</v>
      </c>
      <c r="O44" s="28">
        <f t="shared" si="6"/>
        <v>0.99267911320969626</v>
      </c>
    </row>
    <row r="45" spans="1:15" s="31" customFormat="1" ht="15.75" x14ac:dyDescent="0.25">
      <c r="A45" s="9" t="s">
        <v>97</v>
      </c>
      <c r="B45" s="10" t="s">
        <v>98</v>
      </c>
      <c r="C45" s="11">
        <v>3461</v>
      </c>
      <c r="D45" s="11">
        <v>4101</v>
      </c>
      <c r="E45" s="12">
        <f t="shared" si="8"/>
        <v>640</v>
      </c>
      <c r="F45" s="13">
        <f t="shared" si="0"/>
        <v>1.1849176538572668</v>
      </c>
      <c r="G45" s="18">
        <v>3974.7</v>
      </c>
      <c r="H45" s="18">
        <f t="shared" si="1"/>
        <v>-126.30000000000018</v>
      </c>
      <c r="I45" s="21">
        <f t="shared" si="2"/>
        <v>0.96920263350402336</v>
      </c>
      <c r="J45" s="18">
        <v>3661.2</v>
      </c>
      <c r="K45" s="18">
        <f t="shared" si="3"/>
        <v>-313.5</v>
      </c>
      <c r="L45" s="21">
        <f t="shared" si="4"/>
        <v>0.9211261227262435</v>
      </c>
      <c r="M45" s="18">
        <v>3661.1</v>
      </c>
      <c r="N45" s="18">
        <f t="shared" si="5"/>
        <v>-9.9999999999909051E-2</v>
      </c>
      <c r="O45" s="21">
        <f t="shared" si="6"/>
        <v>0.99997268655085769</v>
      </c>
    </row>
    <row r="46" spans="1:15" s="31" customFormat="1" ht="15.75" x14ac:dyDescent="0.25">
      <c r="A46" s="9" t="s">
        <v>99</v>
      </c>
      <c r="B46" s="10" t="s">
        <v>100</v>
      </c>
      <c r="C46" s="11">
        <v>11411.2</v>
      </c>
      <c r="D46" s="11">
        <v>12027.9</v>
      </c>
      <c r="E46" s="12">
        <f t="shared" si="8"/>
        <v>616.69999999999891</v>
      </c>
      <c r="F46" s="13">
        <f t="shared" si="0"/>
        <v>1.054043395961862</v>
      </c>
      <c r="G46" s="18">
        <v>12750.8</v>
      </c>
      <c r="H46" s="18">
        <f t="shared" si="1"/>
        <v>722.89999999999964</v>
      </c>
      <c r="I46" s="21">
        <f t="shared" si="2"/>
        <v>1.0601019296801604</v>
      </c>
      <c r="J46" s="18">
        <v>12619.4</v>
      </c>
      <c r="K46" s="18">
        <f t="shared" si="3"/>
        <v>-131.39999999999964</v>
      </c>
      <c r="L46" s="21">
        <f t="shared" si="4"/>
        <v>0.98969476425008629</v>
      </c>
      <c r="M46" s="18">
        <v>12483.2</v>
      </c>
      <c r="N46" s="18">
        <f t="shared" si="5"/>
        <v>-136.19999999999891</v>
      </c>
      <c r="O46" s="21">
        <f t="shared" si="6"/>
        <v>0.98920709383964378</v>
      </c>
    </row>
    <row r="47" spans="1:15" s="31" customFormat="1" ht="15.75" x14ac:dyDescent="0.25">
      <c r="A47" s="9" t="s">
        <v>179</v>
      </c>
      <c r="B47" s="10" t="s">
        <v>178</v>
      </c>
      <c r="C47" s="18">
        <v>328.5</v>
      </c>
      <c r="D47" s="18">
        <v>381.1</v>
      </c>
      <c r="E47" s="19">
        <f t="shared" si="8"/>
        <v>52.600000000000023</v>
      </c>
      <c r="F47" s="20">
        <f t="shared" si="0"/>
        <v>1.1601217656012177</v>
      </c>
      <c r="G47" s="18">
        <v>223.1</v>
      </c>
      <c r="H47" s="18">
        <f t="shared" si="1"/>
        <v>-158.00000000000003</v>
      </c>
      <c r="I47" s="21">
        <f t="shared" si="2"/>
        <v>0.58541065337181841</v>
      </c>
      <c r="J47" s="18">
        <v>225</v>
      </c>
      <c r="K47" s="18">
        <f t="shared" si="3"/>
        <v>1.9000000000000057</v>
      </c>
      <c r="L47" s="21">
        <f t="shared" si="4"/>
        <v>1.0085163603765128</v>
      </c>
      <c r="M47" s="18">
        <v>224.5</v>
      </c>
      <c r="N47" s="18">
        <f t="shared" si="5"/>
        <v>-0.5</v>
      </c>
      <c r="O47" s="21">
        <f t="shared" si="6"/>
        <v>0.99777777777777776</v>
      </c>
    </row>
    <row r="48" spans="1:15" s="31" customFormat="1" ht="15.75" x14ac:dyDescent="0.25">
      <c r="A48" s="9" t="s">
        <v>101</v>
      </c>
      <c r="B48" s="10" t="s">
        <v>102</v>
      </c>
      <c r="C48" s="11">
        <v>1918</v>
      </c>
      <c r="D48" s="11">
        <v>2094.8000000000002</v>
      </c>
      <c r="E48" s="12">
        <f t="shared" si="8"/>
        <v>176.80000000000018</v>
      </c>
      <c r="F48" s="13">
        <f t="shared" si="0"/>
        <v>1.0921793534932223</v>
      </c>
      <c r="G48" s="18">
        <v>2259</v>
      </c>
      <c r="H48" s="18">
        <f t="shared" si="1"/>
        <v>164.19999999999982</v>
      </c>
      <c r="I48" s="21">
        <f t="shared" si="2"/>
        <v>1.0783845713194575</v>
      </c>
      <c r="J48" s="18">
        <v>2267.6999999999998</v>
      </c>
      <c r="K48" s="18">
        <f t="shared" si="3"/>
        <v>8.6999999999998181</v>
      </c>
      <c r="L48" s="21">
        <f t="shared" si="4"/>
        <v>1.0038512616201858</v>
      </c>
      <c r="M48" s="18">
        <v>2263.6999999999998</v>
      </c>
      <c r="N48" s="18">
        <f t="shared" si="5"/>
        <v>-4</v>
      </c>
      <c r="O48" s="21">
        <f t="shared" si="6"/>
        <v>0.99823609824932746</v>
      </c>
    </row>
    <row r="49" spans="1:15" s="31" customFormat="1" ht="31.5" x14ac:dyDescent="0.25">
      <c r="A49" s="9" t="s">
        <v>103</v>
      </c>
      <c r="B49" s="10" t="s">
        <v>104</v>
      </c>
      <c r="C49" s="11">
        <v>11.5</v>
      </c>
      <c r="D49" s="11">
        <v>13.6</v>
      </c>
      <c r="E49" s="12">
        <f t="shared" si="8"/>
        <v>2.0999999999999996</v>
      </c>
      <c r="F49" s="13">
        <f>D49/C49</f>
        <v>1.182608695652174</v>
      </c>
      <c r="G49" s="18">
        <v>15.4</v>
      </c>
      <c r="H49" s="18">
        <f t="shared" si="1"/>
        <v>1.8000000000000007</v>
      </c>
      <c r="I49" s="21">
        <f t="shared" si="2"/>
        <v>1.1323529411764706</v>
      </c>
      <c r="J49" s="18">
        <v>15</v>
      </c>
      <c r="K49" s="18">
        <f t="shared" si="3"/>
        <v>-0.40000000000000036</v>
      </c>
      <c r="L49" s="21">
        <f t="shared" si="4"/>
        <v>0.97402597402597402</v>
      </c>
      <c r="M49" s="18">
        <v>15</v>
      </c>
      <c r="N49" s="18">
        <f t="shared" si="5"/>
        <v>0</v>
      </c>
      <c r="O49" s="21">
        <f t="shared" si="6"/>
        <v>1</v>
      </c>
    </row>
    <row r="50" spans="1:15" s="31" customFormat="1" ht="15.75" x14ac:dyDescent="0.25">
      <c r="A50" s="9" t="s">
        <v>105</v>
      </c>
      <c r="B50" s="10" t="s">
        <v>106</v>
      </c>
      <c r="C50" s="11">
        <v>54</v>
      </c>
      <c r="D50" s="11">
        <v>68.099999999999994</v>
      </c>
      <c r="E50" s="12">
        <f t="shared" si="8"/>
        <v>14.099999999999994</v>
      </c>
      <c r="F50" s="13">
        <f t="shared" si="0"/>
        <v>1.2611111111111111</v>
      </c>
      <c r="G50" s="18">
        <v>78.599999999999994</v>
      </c>
      <c r="H50" s="18">
        <f t="shared" si="1"/>
        <v>10.5</v>
      </c>
      <c r="I50" s="21">
        <f t="shared" si="2"/>
        <v>1.1541850220264318</v>
      </c>
      <c r="J50" s="18">
        <v>75.099999999999994</v>
      </c>
      <c r="K50" s="18">
        <f t="shared" si="3"/>
        <v>-3.5</v>
      </c>
      <c r="L50" s="21">
        <f t="shared" si="4"/>
        <v>0.95547073791348602</v>
      </c>
      <c r="M50" s="18">
        <v>75.099999999999994</v>
      </c>
      <c r="N50" s="18">
        <f t="shared" si="5"/>
        <v>0</v>
      </c>
      <c r="O50" s="21">
        <f t="shared" si="6"/>
        <v>1</v>
      </c>
    </row>
    <row r="51" spans="1:15" s="31" customFormat="1" ht="15.75" x14ac:dyDescent="0.25">
      <c r="A51" s="9" t="s">
        <v>107</v>
      </c>
      <c r="B51" s="10" t="s">
        <v>108</v>
      </c>
      <c r="C51" s="11">
        <v>235.3</v>
      </c>
      <c r="D51" s="11">
        <v>283.60000000000002</v>
      </c>
      <c r="E51" s="12">
        <f t="shared" si="8"/>
        <v>48.300000000000011</v>
      </c>
      <c r="F51" s="13">
        <f t="shared" si="0"/>
        <v>1.2052698682532936</v>
      </c>
      <c r="G51" s="18">
        <v>288.5</v>
      </c>
      <c r="H51" s="18">
        <f t="shared" si="1"/>
        <v>4.8999999999999773</v>
      </c>
      <c r="I51" s="21">
        <f t="shared" si="2"/>
        <v>1.0172778561354019</v>
      </c>
      <c r="J51" s="18">
        <v>289.3</v>
      </c>
      <c r="K51" s="18">
        <f t="shared" si="3"/>
        <v>0.80000000000001137</v>
      </c>
      <c r="L51" s="21">
        <f t="shared" si="4"/>
        <v>1.0027729636048528</v>
      </c>
      <c r="M51" s="18">
        <v>288.3</v>
      </c>
      <c r="N51" s="18">
        <f t="shared" si="5"/>
        <v>-1</v>
      </c>
      <c r="O51" s="21">
        <f t="shared" si="6"/>
        <v>0.99654338057379888</v>
      </c>
    </row>
    <row r="52" spans="1:15" s="31" customFormat="1" ht="15.75" x14ac:dyDescent="0.25">
      <c r="A52" s="9" t="s">
        <v>109</v>
      </c>
      <c r="B52" s="10" t="s">
        <v>110</v>
      </c>
      <c r="C52" s="11">
        <v>202.9</v>
      </c>
      <c r="D52" s="11">
        <v>146.19999999999999</v>
      </c>
      <c r="E52" s="12">
        <f t="shared" si="8"/>
        <v>-56.700000000000017</v>
      </c>
      <c r="F52" s="13">
        <f t="shared" si="0"/>
        <v>0.72055199605717091</v>
      </c>
      <c r="G52" s="18">
        <v>169.8</v>
      </c>
      <c r="H52" s="18">
        <f t="shared" si="1"/>
        <v>23.600000000000023</v>
      </c>
      <c r="I52" s="21">
        <f t="shared" si="2"/>
        <v>1.1614227086183313</v>
      </c>
      <c r="J52" s="18">
        <v>161.9</v>
      </c>
      <c r="K52" s="18">
        <f t="shared" si="3"/>
        <v>-7.9000000000000057</v>
      </c>
      <c r="L52" s="21">
        <f t="shared" si="4"/>
        <v>0.95347467608951708</v>
      </c>
      <c r="M52" s="18">
        <v>162.30000000000001</v>
      </c>
      <c r="N52" s="18">
        <f t="shared" si="5"/>
        <v>0.40000000000000568</v>
      </c>
      <c r="O52" s="21">
        <f t="shared" si="6"/>
        <v>1.0024706609017913</v>
      </c>
    </row>
    <row r="53" spans="1:15" ht="15.75" x14ac:dyDescent="0.25">
      <c r="A53" s="4" t="s">
        <v>111</v>
      </c>
      <c r="B53" s="5" t="s">
        <v>112</v>
      </c>
      <c r="C53" s="6">
        <f>SUM(C54:C56)</f>
        <v>859.30000000000007</v>
      </c>
      <c r="D53" s="6">
        <f>SUM(D54:D56)</f>
        <v>1061.5</v>
      </c>
      <c r="E53" s="7">
        <f t="shared" si="8"/>
        <v>202.19999999999993</v>
      </c>
      <c r="F53" s="8">
        <f t="shared" si="0"/>
        <v>1.2353078086814848</v>
      </c>
      <c r="G53" s="27">
        <f>SUM(G54:G56)</f>
        <v>1083.9000000000001</v>
      </c>
      <c r="H53" s="27">
        <f t="shared" si="1"/>
        <v>22.400000000000091</v>
      </c>
      <c r="I53" s="28">
        <f t="shared" si="2"/>
        <v>1.0211022138483279</v>
      </c>
      <c r="J53" s="27">
        <f>SUM(J54:J56)</f>
        <v>992.5</v>
      </c>
      <c r="K53" s="27">
        <f t="shared" si="3"/>
        <v>-91.400000000000091</v>
      </c>
      <c r="L53" s="28">
        <f t="shared" si="4"/>
        <v>0.91567487775625045</v>
      </c>
      <c r="M53" s="27">
        <f>SUM(M54:M56)</f>
        <v>992.1</v>
      </c>
      <c r="N53" s="27">
        <f t="shared" si="5"/>
        <v>-0.39999999999997726</v>
      </c>
      <c r="O53" s="28">
        <f t="shared" si="6"/>
        <v>0.99959697732997488</v>
      </c>
    </row>
    <row r="54" spans="1:15" s="31" customFormat="1" ht="15.75" x14ac:dyDescent="0.25">
      <c r="A54" s="9" t="s">
        <v>113</v>
      </c>
      <c r="B54" s="10" t="s">
        <v>114</v>
      </c>
      <c r="C54" s="11">
        <v>777.6</v>
      </c>
      <c r="D54" s="11">
        <v>983.1</v>
      </c>
      <c r="E54" s="12">
        <f t="shared" si="8"/>
        <v>205.5</v>
      </c>
      <c r="F54" s="13">
        <f t="shared" si="0"/>
        <v>1.2642746913580247</v>
      </c>
      <c r="G54" s="18">
        <v>997.1</v>
      </c>
      <c r="H54" s="18">
        <f t="shared" si="1"/>
        <v>14</v>
      </c>
      <c r="I54" s="21">
        <f t="shared" si="2"/>
        <v>1.014240667276981</v>
      </c>
      <c r="J54" s="18">
        <v>908.9</v>
      </c>
      <c r="K54" s="18">
        <f t="shared" si="3"/>
        <v>-88.200000000000045</v>
      </c>
      <c r="L54" s="21">
        <f t="shared" si="4"/>
        <v>0.9115434760806338</v>
      </c>
      <c r="M54" s="18">
        <v>908.5</v>
      </c>
      <c r="N54" s="18">
        <f t="shared" si="5"/>
        <v>-0.39999999999997726</v>
      </c>
      <c r="O54" s="21">
        <f t="shared" si="6"/>
        <v>0.99955990758059199</v>
      </c>
    </row>
    <row r="55" spans="1:15" s="31" customFormat="1" ht="15.75" x14ac:dyDescent="0.25">
      <c r="A55" s="9" t="s">
        <v>115</v>
      </c>
      <c r="B55" s="10" t="s">
        <v>116</v>
      </c>
      <c r="C55" s="11">
        <v>28</v>
      </c>
      <c r="D55" s="11">
        <v>29</v>
      </c>
      <c r="E55" s="12">
        <f t="shared" si="8"/>
        <v>1</v>
      </c>
      <c r="F55" s="13">
        <f t="shared" si="0"/>
        <v>1.0357142857142858</v>
      </c>
      <c r="G55" s="18">
        <v>22</v>
      </c>
      <c r="H55" s="18">
        <f t="shared" si="1"/>
        <v>-7</v>
      </c>
      <c r="I55" s="21">
        <f t="shared" si="2"/>
        <v>0.75862068965517238</v>
      </c>
      <c r="J55" s="18">
        <v>22</v>
      </c>
      <c r="K55" s="18">
        <f t="shared" si="3"/>
        <v>0</v>
      </c>
      <c r="L55" s="21">
        <f t="shared" si="4"/>
        <v>1</v>
      </c>
      <c r="M55" s="18">
        <v>22</v>
      </c>
      <c r="N55" s="18">
        <f t="shared" si="5"/>
        <v>0</v>
      </c>
      <c r="O55" s="21">
        <f t="shared" si="6"/>
        <v>1</v>
      </c>
    </row>
    <row r="56" spans="1:15" s="31" customFormat="1" ht="15.75" x14ac:dyDescent="0.25">
      <c r="A56" s="9" t="s">
        <v>117</v>
      </c>
      <c r="B56" s="10" t="s">
        <v>118</v>
      </c>
      <c r="C56" s="11">
        <v>53.7</v>
      </c>
      <c r="D56" s="11">
        <v>49.4</v>
      </c>
      <c r="E56" s="12">
        <f t="shared" si="8"/>
        <v>-4.3000000000000043</v>
      </c>
      <c r="F56" s="13">
        <f t="shared" si="0"/>
        <v>0.91992551210428297</v>
      </c>
      <c r="G56" s="18">
        <v>64.8</v>
      </c>
      <c r="H56" s="18">
        <f t="shared" si="1"/>
        <v>15.399999999999999</v>
      </c>
      <c r="I56" s="21">
        <f t="shared" si="2"/>
        <v>1.3117408906882591</v>
      </c>
      <c r="J56" s="18">
        <v>61.6</v>
      </c>
      <c r="K56" s="18">
        <f t="shared" si="3"/>
        <v>-3.1999999999999957</v>
      </c>
      <c r="L56" s="21">
        <f t="shared" si="4"/>
        <v>0.9506172839506174</v>
      </c>
      <c r="M56" s="18">
        <v>61.6</v>
      </c>
      <c r="N56" s="18">
        <f t="shared" si="5"/>
        <v>0</v>
      </c>
      <c r="O56" s="21">
        <f t="shared" si="6"/>
        <v>1</v>
      </c>
    </row>
    <row r="57" spans="1:15" ht="15.75" x14ac:dyDescent="0.25">
      <c r="A57" s="4" t="s">
        <v>119</v>
      </c>
      <c r="B57" s="5" t="s">
        <v>120</v>
      </c>
      <c r="C57" s="6">
        <f>SUM(C58:C64)</f>
        <v>5655.4</v>
      </c>
      <c r="D57" s="6">
        <f>SUM(D58:D64)</f>
        <v>7521.9</v>
      </c>
      <c r="E57" s="7">
        <f t="shared" si="8"/>
        <v>1866.5</v>
      </c>
      <c r="F57" s="8">
        <f t="shared" si="0"/>
        <v>1.3300385472291969</v>
      </c>
      <c r="G57" s="27">
        <f>SUM(G58:G64)</f>
        <v>6741.2</v>
      </c>
      <c r="H57" s="27">
        <f t="shared" si="1"/>
        <v>-780.69999999999982</v>
      </c>
      <c r="I57" s="28">
        <f t="shared" si="2"/>
        <v>0.89620973424267802</v>
      </c>
      <c r="J57" s="27">
        <f>SUM(J58:J64)</f>
        <v>5774.2</v>
      </c>
      <c r="K57" s="27">
        <f t="shared" si="3"/>
        <v>-967</v>
      </c>
      <c r="L57" s="28">
        <f t="shared" si="4"/>
        <v>0.85655372930635498</v>
      </c>
      <c r="M57" s="27">
        <f>SUM(M58:M64)</f>
        <v>5774.9000000000005</v>
      </c>
      <c r="N57" s="27">
        <f t="shared" si="5"/>
        <v>0.7000000000007276</v>
      </c>
      <c r="O57" s="28">
        <f t="shared" si="6"/>
        <v>1.0001212289148282</v>
      </c>
    </row>
    <row r="58" spans="1:15" s="31" customFormat="1" ht="15.75" x14ac:dyDescent="0.25">
      <c r="A58" s="9" t="s">
        <v>121</v>
      </c>
      <c r="B58" s="10" t="s">
        <v>122</v>
      </c>
      <c r="C58" s="11">
        <v>3051.6</v>
      </c>
      <c r="D58" s="11">
        <v>3466.7</v>
      </c>
      <c r="E58" s="12">
        <f t="shared" si="8"/>
        <v>415.09999999999991</v>
      </c>
      <c r="F58" s="13">
        <f t="shared" si="0"/>
        <v>1.1360270022283392</v>
      </c>
      <c r="G58" s="18">
        <v>4181.3</v>
      </c>
      <c r="H58" s="18">
        <f t="shared" si="1"/>
        <v>714.60000000000036</v>
      </c>
      <c r="I58" s="21">
        <f t="shared" si="2"/>
        <v>1.2061326333400642</v>
      </c>
      <c r="J58" s="18">
        <v>3597.1</v>
      </c>
      <c r="K58" s="18">
        <f t="shared" si="3"/>
        <v>-584.20000000000027</v>
      </c>
      <c r="L58" s="21">
        <f t="shared" si="4"/>
        <v>0.86028268720254464</v>
      </c>
      <c r="M58" s="18">
        <v>3597.1</v>
      </c>
      <c r="N58" s="18">
        <f t="shared" si="5"/>
        <v>0</v>
      </c>
      <c r="O58" s="21">
        <f t="shared" si="6"/>
        <v>1</v>
      </c>
    </row>
    <row r="59" spans="1:15" s="31" customFormat="1" ht="15.75" x14ac:dyDescent="0.25">
      <c r="A59" s="9" t="s">
        <v>123</v>
      </c>
      <c r="B59" s="10" t="s">
        <v>124</v>
      </c>
      <c r="C59" s="11">
        <v>899.3</v>
      </c>
      <c r="D59" s="11">
        <v>1237.8</v>
      </c>
      <c r="E59" s="12">
        <f t="shared" si="8"/>
        <v>338.5</v>
      </c>
      <c r="F59" s="13">
        <f t="shared" si="0"/>
        <v>1.3764038696764149</v>
      </c>
      <c r="G59" s="18">
        <v>988.4</v>
      </c>
      <c r="H59" s="18">
        <f t="shared" si="1"/>
        <v>-249.39999999999998</v>
      </c>
      <c r="I59" s="21">
        <f t="shared" si="2"/>
        <v>0.79851349167878494</v>
      </c>
      <c r="J59" s="18">
        <v>987.4</v>
      </c>
      <c r="K59" s="18">
        <f t="shared" si="3"/>
        <v>-1</v>
      </c>
      <c r="L59" s="21">
        <f t="shared" si="4"/>
        <v>0.9989882638607851</v>
      </c>
      <c r="M59" s="18">
        <v>987.4</v>
      </c>
      <c r="N59" s="18">
        <f t="shared" si="5"/>
        <v>0</v>
      </c>
      <c r="O59" s="21">
        <f t="shared" si="6"/>
        <v>1</v>
      </c>
    </row>
    <row r="60" spans="1:15" s="31" customFormat="1" ht="15.75" x14ac:dyDescent="0.25">
      <c r="A60" s="9" t="s">
        <v>125</v>
      </c>
      <c r="B60" s="10" t="s">
        <v>126</v>
      </c>
      <c r="C60" s="11">
        <v>55.5</v>
      </c>
      <c r="D60" s="11">
        <v>68.8</v>
      </c>
      <c r="E60" s="12">
        <f t="shared" si="8"/>
        <v>13.299999999999997</v>
      </c>
      <c r="F60" s="13">
        <f>D60/C60</f>
        <v>1.2396396396396396</v>
      </c>
      <c r="G60" s="18">
        <v>73.2</v>
      </c>
      <c r="H60" s="18">
        <f t="shared" si="1"/>
        <v>4.4000000000000057</v>
      </c>
      <c r="I60" s="21">
        <f t="shared" si="2"/>
        <v>1.0639534883720931</v>
      </c>
      <c r="J60" s="18">
        <v>73.099999999999994</v>
      </c>
      <c r="K60" s="18">
        <f t="shared" si="3"/>
        <v>-0.10000000000000853</v>
      </c>
      <c r="L60" s="21">
        <f t="shared" si="4"/>
        <v>0.9986338797814206</v>
      </c>
      <c r="M60" s="18">
        <v>73.099999999999994</v>
      </c>
      <c r="N60" s="18">
        <f t="shared" si="5"/>
        <v>0</v>
      </c>
      <c r="O60" s="21">
        <f t="shared" si="6"/>
        <v>1</v>
      </c>
    </row>
    <row r="61" spans="1:15" s="31" customFormat="1" ht="15.75" x14ac:dyDescent="0.25">
      <c r="A61" s="9" t="s">
        <v>127</v>
      </c>
      <c r="B61" s="10" t="s">
        <v>128</v>
      </c>
      <c r="C61" s="11">
        <v>137.19999999999999</v>
      </c>
      <c r="D61" s="11">
        <v>175.4</v>
      </c>
      <c r="E61" s="12">
        <f t="shared" ref="E61:E86" si="9">D61-C61</f>
        <v>38.200000000000017</v>
      </c>
      <c r="F61" s="13">
        <f t="shared" si="0"/>
        <v>1.2784256559766765</v>
      </c>
      <c r="G61" s="18">
        <v>161.19999999999999</v>
      </c>
      <c r="H61" s="18">
        <f t="shared" ref="H61:H86" si="10">G61-D61</f>
        <v>-14.200000000000017</v>
      </c>
      <c r="I61" s="21">
        <f t="shared" ref="I61:I86" si="11">G61/D61</f>
        <v>0.91904218928164183</v>
      </c>
      <c r="J61" s="18">
        <v>85.4</v>
      </c>
      <c r="K61" s="18">
        <f t="shared" ref="K61:K86" si="12">J61-G61</f>
        <v>-75.799999999999983</v>
      </c>
      <c r="L61" s="21">
        <f t="shared" ref="L61:L86" si="13">J61/G61</f>
        <v>0.52977667493796532</v>
      </c>
      <c r="M61" s="18">
        <v>85.4</v>
      </c>
      <c r="N61" s="18">
        <f t="shared" si="5"/>
        <v>0</v>
      </c>
      <c r="O61" s="21">
        <f t="shared" si="6"/>
        <v>1</v>
      </c>
    </row>
    <row r="62" spans="1:15" s="31" customFormat="1" ht="15.75" x14ac:dyDescent="0.25">
      <c r="A62" s="9" t="s">
        <v>129</v>
      </c>
      <c r="B62" s="10" t="s">
        <v>130</v>
      </c>
      <c r="C62" s="11">
        <v>103.2</v>
      </c>
      <c r="D62" s="11">
        <v>120.2</v>
      </c>
      <c r="E62" s="12">
        <f t="shared" si="9"/>
        <v>17</v>
      </c>
      <c r="F62" s="13">
        <f t="shared" ref="F62:F72" si="14">D62/C62</f>
        <v>1.1647286821705427</v>
      </c>
      <c r="G62" s="18">
        <v>123.7</v>
      </c>
      <c r="H62" s="18">
        <f t="shared" si="10"/>
        <v>3.5</v>
      </c>
      <c r="I62" s="21">
        <f t="shared" si="11"/>
        <v>1.0291181364392679</v>
      </c>
      <c r="J62" s="18">
        <v>123.7</v>
      </c>
      <c r="K62" s="18">
        <f t="shared" si="12"/>
        <v>0</v>
      </c>
      <c r="L62" s="21">
        <f t="shared" si="13"/>
        <v>1</v>
      </c>
      <c r="M62" s="18">
        <v>123.7</v>
      </c>
      <c r="N62" s="18">
        <f t="shared" si="5"/>
        <v>0</v>
      </c>
      <c r="O62" s="21">
        <f t="shared" si="6"/>
        <v>1</v>
      </c>
    </row>
    <row r="63" spans="1:15" s="31" customFormat="1" ht="31.5" x14ac:dyDescent="0.25">
      <c r="A63" s="9" t="s">
        <v>131</v>
      </c>
      <c r="B63" s="10" t="s">
        <v>132</v>
      </c>
      <c r="C63" s="11">
        <v>227</v>
      </c>
      <c r="D63" s="11">
        <v>234.8</v>
      </c>
      <c r="E63" s="12">
        <f t="shared" si="9"/>
        <v>7.8000000000000114</v>
      </c>
      <c r="F63" s="13">
        <f t="shared" si="14"/>
        <v>1.0343612334801762</v>
      </c>
      <c r="G63" s="18">
        <v>239.6</v>
      </c>
      <c r="H63" s="18">
        <f t="shared" si="10"/>
        <v>4.7999999999999829</v>
      </c>
      <c r="I63" s="21">
        <f t="shared" si="11"/>
        <v>1.020442930153322</v>
      </c>
      <c r="J63" s="18">
        <v>239.6</v>
      </c>
      <c r="K63" s="18">
        <f t="shared" si="12"/>
        <v>0</v>
      </c>
      <c r="L63" s="21">
        <f t="shared" si="13"/>
        <v>1</v>
      </c>
      <c r="M63" s="18">
        <v>239.6</v>
      </c>
      <c r="N63" s="18">
        <f t="shared" si="5"/>
        <v>0</v>
      </c>
      <c r="O63" s="21">
        <f t="shared" si="6"/>
        <v>1</v>
      </c>
    </row>
    <row r="64" spans="1:15" s="31" customFormat="1" ht="15.75" x14ac:dyDescent="0.25">
      <c r="A64" s="9" t="s">
        <v>133</v>
      </c>
      <c r="B64" s="10" t="s">
        <v>134</v>
      </c>
      <c r="C64" s="11">
        <v>1181.5999999999999</v>
      </c>
      <c r="D64" s="11">
        <v>2218.1999999999998</v>
      </c>
      <c r="E64" s="12">
        <f t="shared" si="9"/>
        <v>1036.5999999999999</v>
      </c>
      <c r="F64" s="13">
        <f t="shared" si="14"/>
        <v>1.8772850372376439</v>
      </c>
      <c r="G64" s="18">
        <v>973.8</v>
      </c>
      <c r="H64" s="18">
        <f t="shared" si="10"/>
        <v>-1244.3999999999999</v>
      </c>
      <c r="I64" s="21">
        <f t="shared" si="11"/>
        <v>0.43900459832296457</v>
      </c>
      <c r="J64" s="18">
        <v>667.9</v>
      </c>
      <c r="K64" s="18">
        <f t="shared" si="12"/>
        <v>-305.89999999999998</v>
      </c>
      <c r="L64" s="21">
        <f t="shared" si="13"/>
        <v>0.68586978845758884</v>
      </c>
      <c r="M64" s="18">
        <v>668.6</v>
      </c>
      <c r="N64" s="18">
        <f t="shared" si="5"/>
        <v>0.70000000000004547</v>
      </c>
      <c r="O64" s="21">
        <f t="shared" si="6"/>
        <v>1.0010480610869892</v>
      </c>
    </row>
    <row r="65" spans="1:15" ht="15.75" x14ac:dyDescent="0.25">
      <c r="A65" s="4" t="s">
        <v>135</v>
      </c>
      <c r="B65" s="5" t="s">
        <v>136</v>
      </c>
      <c r="C65" s="6">
        <f>SUM(C66:C70)</f>
        <v>24198.400000000001</v>
      </c>
      <c r="D65" s="6">
        <f>SUM(D66:D70)</f>
        <v>25980.099999999995</v>
      </c>
      <c r="E65" s="7">
        <f t="shared" si="9"/>
        <v>1781.6999999999935</v>
      </c>
      <c r="F65" s="8">
        <f t="shared" si="14"/>
        <v>1.0736288349642948</v>
      </c>
      <c r="G65" s="27">
        <f>SUM(G66:G70)</f>
        <v>26245.8</v>
      </c>
      <c r="H65" s="27">
        <f t="shared" si="10"/>
        <v>265.70000000000437</v>
      </c>
      <c r="I65" s="28">
        <f t="shared" si="11"/>
        <v>1.0102270584023927</v>
      </c>
      <c r="J65" s="27">
        <f>SUM(J66:J70)</f>
        <v>26450.799999999996</v>
      </c>
      <c r="K65" s="27">
        <f t="shared" si="12"/>
        <v>204.99999999999636</v>
      </c>
      <c r="L65" s="28">
        <f t="shared" si="13"/>
        <v>1.0078107735332891</v>
      </c>
      <c r="M65" s="27">
        <f>SUM(M66:M70)</f>
        <v>26510.899999999998</v>
      </c>
      <c r="N65" s="27">
        <f t="shared" si="5"/>
        <v>60.100000000002183</v>
      </c>
      <c r="O65" s="28">
        <f t="shared" si="6"/>
        <v>1.0022721429975654</v>
      </c>
    </row>
    <row r="66" spans="1:15" s="31" customFormat="1" ht="15.75" x14ac:dyDescent="0.25">
      <c r="A66" s="9" t="s">
        <v>137</v>
      </c>
      <c r="B66" s="10" t="s">
        <v>138</v>
      </c>
      <c r="C66" s="11">
        <v>111.5</v>
      </c>
      <c r="D66" s="11">
        <v>104.1</v>
      </c>
      <c r="E66" s="12">
        <f t="shared" si="9"/>
        <v>-7.4000000000000057</v>
      </c>
      <c r="F66" s="13">
        <f t="shared" si="14"/>
        <v>0.93363228699551559</v>
      </c>
      <c r="G66" s="18">
        <v>106.6</v>
      </c>
      <c r="H66" s="18">
        <f t="shared" si="10"/>
        <v>2.5</v>
      </c>
      <c r="I66" s="21">
        <f t="shared" si="11"/>
        <v>1.0240153698366954</v>
      </c>
      <c r="J66" s="18">
        <v>106.6</v>
      </c>
      <c r="K66" s="18">
        <f t="shared" si="12"/>
        <v>0</v>
      </c>
      <c r="L66" s="21">
        <f t="shared" si="13"/>
        <v>1</v>
      </c>
      <c r="M66" s="18">
        <v>106.6</v>
      </c>
      <c r="N66" s="18">
        <f t="shared" si="5"/>
        <v>0</v>
      </c>
      <c r="O66" s="21">
        <f t="shared" si="6"/>
        <v>1</v>
      </c>
    </row>
    <row r="67" spans="1:15" s="31" customFormat="1" ht="15.75" x14ac:dyDescent="0.25">
      <c r="A67" s="9" t="s">
        <v>139</v>
      </c>
      <c r="B67" s="10" t="s">
        <v>140</v>
      </c>
      <c r="C67" s="11">
        <v>1920.5</v>
      </c>
      <c r="D67" s="11">
        <v>2172.5</v>
      </c>
      <c r="E67" s="12">
        <f t="shared" si="9"/>
        <v>252</v>
      </c>
      <c r="F67" s="13">
        <f t="shared" si="14"/>
        <v>1.1312158292111429</v>
      </c>
      <c r="G67" s="18">
        <v>2281.6999999999998</v>
      </c>
      <c r="H67" s="18">
        <f t="shared" si="10"/>
        <v>109.19999999999982</v>
      </c>
      <c r="I67" s="21">
        <f t="shared" si="11"/>
        <v>1.0502646720368238</v>
      </c>
      <c r="J67" s="18">
        <v>2266.6999999999998</v>
      </c>
      <c r="K67" s="18">
        <f t="shared" si="12"/>
        <v>-15</v>
      </c>
      <c r="L67" s="21">
        <f t="shared" si="13"/>
        <v>0.99342595433229608</v>
      </c>
      <c r="M67" s="18">
        <v>2268.4</v>
      </c>
      <c r="N67" s="18">
        <f t="shared" si="5"/>
        <v>1.7000000000002728</v>
      </c>
      <c r="O67" s="21">
        <f t="shared" si="6"/>
        <v>1.0007499889707505</v>
      </c>
    </row>
    <row r="68" spans="1:15" s="31" customFormat="1" ht="15.75" x14ac:dyDescent="0.25">
      <c r="A68" s="9" t="s">
        <v>141</v>
      </c>
      <c r="B68" s="10" t="s">
        <v>142</v>
      </c>
      <c r="C68" s="11">
        <v>17156.900000000001</v>
      </c>
      <c r="D68" s="11">
        <v>18333.8</v>
      </c>
      <c r="E68" s="12">
        <f t="shared" si="9"/>
        <v>1176.8999999999978</v>
      </c>
      <c r="F68" s="13">
        <f t="shared" si="14"/>
        <v>1.0685963081908736</v>
      </c>
      <c r="G68" s="18">
        <v>18054.3</v>
      </c>
      <c r="H68" s="18">
        <f t="shared" si="10"/>
        <v>-279.5</v>
      </c>
      <c r="I68" s="21">
        <f t="shared" si="11"/>
        <v>0.98475493351078336</v>
      </c>
      <c r="J68" s="18">
        <v>18065.3</v>
      </c>
      <c r="K68" s="18">
        <f t="shared" si="12"/>
        <v>11</v>
      </c>
      <c r="L68" s="21">
        <f t="shared" si="13"/>
        <v>1.0006092731371474</v>
      </c>
      <c r="M68" s="18">
        <v>18065.8</v>
      </c>
      <c r="N68" s="18">
        <f t="shared" si="5"/>
        <v>0.5</v>
      </c>
      <c r="O68" s="21">
        <f t="shared" si="6"/>
        <v>1.0000276773704284</v>
      </c>
    </row>
    <row r="69" spans="1:15" s="31" customFormat="1" ht="15.75" x14ac:dyDescent="0.25">
      <c r="A69" s="9" t="s">
        <v>143</v>
      </c>
      <c r="B69" s="10" t="s">
        <v>144</v>
      </c>
      <c r="C69" s="11">
        <v>4501.1000000000004</v>
      </c>
      <c r="D69" s="11">
        <v>4784.8999999999996</v>
      </c>
      <c r="E69" s="12">
        <f t="shared" si="9"/>
        <v>283.79999999999927</v>
      </c>
      <c r="F69" s="13">
        <f t="shared" si="14"/>
        <v>1.0630512541378772</v>
      </c>
      <c r="G69" s="18">
        <v>5220.3</v>
      </c>
      <c r="H69" s="18">
        <f t="shared" si="10"/>
        <v>435.40000000000055</v>
      </c>
      <c r="I69" s="21">
        <f t="shared" si="11"/>
        <v>1.0909945871387072</v>
      </c>
      <c r="J69" s="18">
        <v>5457.6</v>
      </c>
      <c r="K69" s="18">
        <f t="shared" si="12"/>
        <v>237.30000000000018</v>
      </c>
      <c r="L69" s="21">
        <f t="shared" si="13"/>
        <v>1.0454571576346188</v>
      </c>
      <c r="M69" s="18">
        <v>5522.4</v>
      </c>
      <c r="N69" s="18">
        <f t="shared" si="5"/>
        <v>64.799999999999272</v>
      </c>
      <c r="O69" s="21">
        <f t="shared" si="6"/>
        <v>1.0118733509234827</v>
      </c>
    </row>
    <row r="70" spans="1:15" s="31" customFormat="1" ht="15.75" x14ac:dyDescent="0.25">
      <c r="A70" s="9" t="s">
        <v>145</v>
      </c>
      <c r="B70" s="10" t="s">
        <v>146</v>
      </c>
      <c r="C70" s="11">
        <v>508.4</v>
      </c>
      <c r="D70" s="11">
        <v>584.79999999999995</v>
      </c>
      <c r="E70" s="12">
        <f t="shared" si="9"/>
        <v>76.399999999999977</v>
      </c>
      <c r="F70" s="13">
        <f t="shared" si="14"/>
        <v>1.150275373721479</v>
      </c>
      <c r="G70" s="18">
        <v>582.9</v>
      </c>
      <c r="H70" s="18">
        <f t="shared" si="10"/>
        <v>-1.8999999999999773</v>
      </c>
      <c r="I70" s="21">
        <f t="shared" si="11"/>
        <v>0.99675102599179211</v>
      </c>
      <c r="J70" s="18">
        <v>554.6</v>
      </c>
      <c r="K70" s="18">
        <f t="shared" si="12"/>
        <v>-28.299999999999955</v>
      </c>
      <c r="L70" s="21">
        <f t="shared" si="13"/>
        <v>0.95144964831017331</v>
      </c>
      <c r="M70" s="18">
        <v>547.70000000000005</v>
      </c>
      <c r="N70" s="18">
        <f t="shared" si="5"/>
        <v>-6.8999999999999773</v>
      </c>
      <c r="O70" s="21">
        <f t="shared" si="6"/>
        <v>0.98755860079336466</v>
      </c>
    </row>
    <row r="71" spans="1:15" ht="15.75" x14ac:dyDescent="0.25">
      <c r="A71" s="4" t="s">
        <v>147</v>
      </c>
      <c r="B71" s="5" t="s">
        <v>148</v>
      </c>
      <c r="C71" s="6">
        <f>SUM(C72:C75)</f>
        <v>851.39999999999986</v>
      </c>
      <c r="D71" s="6">
        <f>SUM(D72:D75)</f>
        <v>885.5</v>
      </c>
      <c r="E71" s="7">
        <f t="shared" si="9"/>
        <v>34.100000000000136</v>
      </c>
      <c r="F71" s="8">
        <f t="shared" si="14"/>
        <v>1.0400516795865635</v>
      </c>
      <c r="G71" s="27">
        <f>SUM(G72:G75)</f>
        <v>1022.1999999999999</v>
      </c>
      <c r="H71" s="27">
        <f t="shared" si="10"/>
        <v>136.69999999999993</v>
      </c>
      <c r="I71" s="28">
        <f t="shared" si="11"/>
        <v>1.1543760587238847</v>
      </c>
      <c r="J71" s="27">
        <f>SUM(J72:J75)</f>
        <v>943.6</v>
      </c>
      <c r="K71" s="27">
        <f t="shared" si="12"/>
        <v>-78.599999999999909</v>
      </c>
      <c r="L71" s="28">
        <f t="shared" si="13"/>
        <v>0.92310702406574063</v>
      </c>
      <c r="M71" s="27">
        <f>SUM(M72:M75)</f>
        <v>936.9</v>
      </c>
      <c r="N71" s="27">
        <f t="shared" ref="N71:N86" si="15">M71-J71</f>
        <v>-6.7000000000000455</v>
      </c>
      <c r="O71" s="28">
        <f t="shared" ref="O71:O86" si="16">M71/J71</f>
        <v>0.99289953370072059</v>
      </c>
    </row>
    <row r="72" spans="1:15" s="31" customFormat="1" ht="15.75" x14ac:dyDescent="0.25">
      <c r="A72" s="9" t="s">
        <v>149</v>
      </c>
      <c r="B72" s="10" t="s">
        <v>150</v>
      </c>
      <c r="C72" s="11">
        <v>1.6</v>
      </c>
      <c r="D72" s="11">
        <v>1.6</v>
      </c>
      <c r="E72" s="12">
        <f t="shared" si="9"/>
        <v>0</v>
      </c>
      <c r="F72" s="13">
        <f t="shared" si="14"/>
        <v>1</v>
      </c>
      <c r="G72" s="18">
        <v>1.6</v>
      </c>
      <c r="H72" s="18">
        <f t="shared" si="10"/>
        <v>0</v>
      </c>
      <c r="I72" s="21">
        <f t="shared" si="11"/>
        <v>1</v>
      </c>
      <c r="J72" s="18">
        <v>1.6</v>
      </c>
      <c r="K72" s="18">
        <f t="shared" si="12"/>
        <v>0</v>
      </c>
      <c r="L72" s="21">
        <f t="shared" si="13"/>
        <v>1</v>
      </c>
      <c r="M72" s="18">
        <v>1.6</v>
      </c>
      <c r="N72" s="18">
        <f t="shared" si="15"/>
        <v>0</v>
      </c>
      <c r="O72" s="21">
        <f t="shared" si="16"/>
        <v>1</v>
      </c>
    </row>
    <row r="73" spans="1:15" s="31" customFormat="1" ht="15.75" x14ac:dyDescent="0.25">
      <c r="A73" s="9" t="s">
        <v>151</v>
      </c>
      <c r="B73" s="10" t="s">
        <v>152</v>
      </c>
      <c r="C73" s="11">
        <v>16.7</v>
      </c>
      <c r="D73" s="11">
        <v>29.3</v>
      </c>
      <c r="E73" s="12">
        <f t="shared" si="9"/>
        <v>12.600000000000001</v>
      </c>
      <c r="F73" s="13">
        <f>D73/C73</f>
        <v>1.754491017964072</v>
      </c>
      <c r="G73" s="18">
        <v>104.3</v>
      </c>
      <c r="H73" s="18">
        <f t="shared" si="10"/>
        <v>75</v>
      </c>
      <c r="I73" s="21">
        <f t="shared" si="11"/>
        <v>3.5597269624573378</v>
      </c>
      <c r="J73" s="18">
        <v>66.3</v>
      </c>
      <c r="K73" s="18">
        <f t="shared" si="12"/>
        <v>-38</v>
      </c>
      <c r="L73" s="21">
        <f t="shared" si="13"/>
        <v>0.63566634707574299</v>
      </c>
      <c r="M73" s="18">
        <v>59.4</v>
      </c>
      <c r="N73" s="18">
        <f t="shared" si="15"/>
        <v>-6.8999999999999986</v>
      </c>
      <c r="O73" s="21">
        <f t="shared" si="16"/>
        <v>0.89592760180995479</v>
      </c>
    </row>
    <row r="74" spans="1:15" s="31" customFormat="1" ht="15.75" x14ac:dyDescent="0.25">
      <c r="A74" s="9" t="s">
        <v>153</v>
      </c>
      <c r="B74" s="10" t="s">
        <v>154</v>
      </c>
      <c r="C74" s="11">
        <v>785.8</v>
      </c>
      <c r="D74" s="11">
        <v>810</v>
      </c>
      <c r="E74" s="12">
        <f t="shared" si="9"/>
        <v>24.200000000000045</v>
      </c>
      <c r="F74" s="13">
        <f t="shared" ref="F74:F81" si="17">D74/C74</f>
        <v>1.0307966403665054</v>
      </c>
      <c r="G74" s="18">
        <v>872.8</v>
      </c>
      <c r="H74" s="18">
        <f t="shared" si="10"/>
        <v>62.799999999999955</v>
      </c>
      <c r="I74" s="21">
        <f t="shared" si="11"/>
        <v>1.0775308641975307</v>
      </c>
      <c r="J74" s="18">
        <v>831.6</v>
      </c>
      <c r="K74" s="18">
        <f t="shared" si="12"/>
        <v>-41.199999999999932</v>
      </c>
      <c r="L74" s="21">
        <f t="shared" si="13"/>
        <v>0.95279560036663624</v>
      </c>
      <c r="M74" s="18">
        <v>831.8</v>
      </c>
      <c r="N74" s="18">
        <f t="shared" si="15"/>
        <v>0.19999999999993179</v>
      </c>
      <c r="O74" s="21">
        <f t="shared" si="16"/>
        <v>1.0002405002405002</v>
      </c>
    </row>
    <row r="75" spans="1:15" s="31" customFormat="1" ht="15.75" x14ac:dyDescent="0.25">
      <c r="A75" s="9" t="s">
        <v>155</v>
      </c>
      <c r="B75" s="10" t="s">
        <v>156</v>
      </c>
      <c r="C75" s="11">
        <v>47.3</v>
      </c>
      <c r="D75" s="11">
        <v>44.6</v>
      </c>
      <c r="E75" s="12">
        <f t="shared" si="9"/>
        <v>-2.6999999999999957</v>
      </c>
      <c r="F75" s="13">
        <f t="shared" si="17"/>
        <v>0.94291754756871049</v>
      </c>
      <c r="G75" s="18">
        <v>43.5</v>
      </c>
      <c r="H75" s="18">
        <f t="shared" si="10"/>
        <v>-1.1000000000000014</v>
      </c>
      <c r="I75" s="21">
        <f t="shared" si="11"/>
        <v>0.97533632286995509</v>
      </c>
      <c r="J75" s="18">
        <v>44.1</v>
      </c>
      <c r="K75" s="18">
        <f t="shared" si="12"/>
        <v>0.60000000000000142</v>
      </c>
      <c r="L75" s="21">
        <f t="shared" si="13"/>
        <v>1.0137931034482759</v>
      </c>
      <c r="M75" s="18">
        <v>44.1</v>
      </c>
      <c r="N75" s="18">
        <f t="shared" si="15"/>
        <v>0</v>
      </c>
      <c r="O75" s="21">
        <f t="shared" si="16"/>
        <v>1</v>
      </c>
    </row>
    <row r="76" spans="1:15" ht="15.75" x14ac:dyDescent="0.25">
      <c r="A76" s="4" t="s">
        <v>157</v>
      </c>
      <c r="B76" s="5" t="s">
        <v>158</v>
      </c>
      <c r="C76" s="6">
        <f>SUM(C77:C78)</f>
        <v>25.700000000000003</v>
      </c>
      <c r="D76" s="6">
        <f>SUM(D77:D78)</f>
        <v>0</v>
      </c>
      <c r="E76" s="7">
        <f t="shared" si="9"/>
        <v>-25.700000000000003</v>
      </c>
      <c r="F76" s="13">
        <f t="shared" si="17"/>
        <v>0</v>
      </c>
      <c r="G76" s="27">
        <f>SUM(G77:G78)</f>
        <v>0.3</v>
      </c>
      <c r="H76" s="27">
        <f t="shared" si="10"/>
        <v>0.3</v>
      </c>
      <c r="I76" s="21"/>
      <c r="J76" s="27">
        <f>SUM(J77:J78)</f>
        <v>0.3</v>
      </c>
      <c r="K76" s="27">
        <f t="shared" si="12"/>
        <v>0</v>
      </c>
      <c r="L76" s="28">
        <f t="shared" si="13"/>
        <v>1</v>
      </c>
      <c r="M76" s="27">
        <f>SUM(M77:M78)</f>
        <v>0.3</v>
      </c>
      <c r="N76" s="27">
        <f t="shared" si="15"/>
        <v>0</v>
      </c>
      <c r="O76" s="28">
        <f t="shared" si="16"/>
        <v>1</v>
      </c>
    </row>
    <row r="77" spans="1:15" s="31" customFormat="1" ht="15.75" x14ac:dyDescent="0.25">
      <c r="A77" s="9" t="s">
        <v>181</v>
      </c>
      <c r="B77" s="22" t="s">
        <v>182</v>
      </c>
      <c r="C77" s="11">
        <v>19.100000000000001</v>
      </c>
      <c r="D77" s="11">
        <v>0</v>
      </c>
      <c r="E77" s="12">
        <f t="shared" si="9"/>
        <v>-19.100000000000001</v>
      </c>
      <c r="F77" s="13">
        <f t="shared" si="17"/>
        <v>0</v>
      </c>
      <c r="G77" s="18">
        <v>0</v>
      </c>
      <c r="H77" s="18"/>
      <c r="I77" s="21"/>
      <c r="J77" s="18">
        <v>0</v>
      </c>
      <c r="K77" s="18"/>
      <c r="L77" s="21"/>
      <c r="M77" s="18">
        <v>0</v>
      </c>
      <c r="N77" s="18">
        <f t="shared" si="15"/>
        <v>0</v>
      </c>
      <c r="O77" s="21"/>
    </row>
    <row r="78" spans="1:15" s="31" customFormat="1" ht="15.75" x14ac:dyDescent="0.25">
      <c r="A78" s="9" t="s">
        <v>159</v>
      </c>
      <c r="B78" s="10" t="s">
        <v>160</v>
      </c>
      <c r="C78" s="11">
        <v>6.6</v>
      </c>
      <c r="D78" s="11"/>
      <c r="E78" s="12">
        <f t="shared" si="9"/>
        <v>-6.6</v>
      </c>
      <c r="F78" s="13">
        <f t="shared" si="17"/>
        <v>0</v>
      </c>
      <c r="G78" s="18">
        <v>0.3</v>
      </c>
      <c r="H78" s="18">
        <f t="shared" si="10"/>
        <v>0.3</v>
      </c>
      <c r="I78" s="21"/>
      <c r="J78" s="18">
        <v>0.3</v>
      </c>
      <c r="K78" s="18">
        <f t="shared" si="12"/>
        <v>0</v>
      </c>
      <c r="L78" s="21">
        <f t="shared" si="13"/>
        <v>1</v>
      </c>
      <c r="M78" s="18">
        <v>0.3</v>
      </c>
      <c r="N78" s="18">
        <f t="shared" si="15"/>
        <v>0</v>
      </c>
      <c r="O78" s="21">
        <f t="shared" si="16"/>
        <v>1</v>
      </c>
    </row>
    <row r="79" spans="1:15" ht="31.5" x14ac:dyDescent="0.25">
      <c r="A79" s="4" t="s">
        <v>161</v>
      </c>
      <c r="B79" s="5" t="s">
        <v>162</v>
      </c>
      <c r="C79" s="6">
        <v>1635.6</v>
      </c>
      <c r="D79" s="6">
        <v>1518</v>
      </c>
      <c r="E79" s="7">
        <f t="shared" si="9"/>
        <v>-117.59999999999991</v>
      </c>
      <c r="F79" s="8">
        <f t="shared" si="17"/>
        <v>0.92809977989728543</v>
      </c>
      <c r="G79" s="27">
        <v>1767.9</v>
      </c>
      <c r="H79" s="27">
        <f t="shared" si="10"/>
        <v>249.90000000000009</v>
      </c>
      <c r="I79" s="28">
        <f t="shared" si="11"/>
        <v>1.1646245059288538</v>
      </c>
      <c r="J79" s="27">
        <v>1673.5</v>
      </c>
      <c r="K79" s="27">
        <f t="shared" si="12"/>
        <v>-94.400000000000091</v>
      </c>
      <c r="L79" s="28">
        <f t="shared" si="13"/>
        <v>0.94660331466711911</v>
      </c>
      <c r="M79" s="27">
        <v>1669.8</v>
      </c>
      <c r="N79" s="27">
        <f t="shared" si="15"/>
        <v>-3.7000000000000455</v>
      </c>
      <c r="O79" s="28">
        <f t="shared" si="16"/>
        <v>0.99778906483417984</v>
      </c>
    </row>
    <row r="80" spans="1:15" s="31" customFormat="1" ht="31.5" x14ac:dyDescent="0.25">
      <c r="A80" s="9" t="s">
        <v>163</v>
      </c>
      <c r="B80" s="10" t="s">
        <v>164</v>
      </c>
      <c r="C80" s="11">
        <v>1635.6</v>
      </c>
      <c r="D80" s="11">
        <v>1518</v>
      </c>
      <c r="E80" s="12">
        <f t="shared" si="9"/>
        <v>-117.59999999999991</v>
      </c>
      <c r="F80" s="13">
        <f t="shared" si="17"/>
        <v>0.92809977989728543</v>
      </c>
      <c r="G80" s="18">
        <v>1767.9</v>
      </c>
      <c r="H80" s="18">
        <f t="shared" si="10"/>
        <v>249.90000000000009</v>
      </c>
      <c r="I80" s="21">
        <f t="shared" si="11"/>
        <v>1.1646245059288538</v>
      </c>
      <c r="J80" s="18">
        <v>1673.5</v>
      </c>
      <c r="K80" s="18">
        <f t="shared" si="12"/>
        <v>-94.400000000000091</v>
      </c>
      <c r="L80" s="21">
        <f t="shared" si="13"/>
        <v>0.94660331466711911</v>
      </c>
      <c r="M80" s="18">
        <v>1669.8</v>
      </c>
      <c r="N80" s="18">
        <f t="shared" si="15"/>
        <v>-3.7000000000000455</v>
      </c>
      <c r="O80" s="21">
        <f t="shared" si="16"/>
        <v>0.99778906483417984</v>
      </c>
    </row>
    <row r="81" spans="1:15" ht="47.25" x14ac:dyDescent="0.25">
      <c r="A81" s="4" t="s">
        <v>165</v>
      </c>
      <c r="B81" s="5" t="s">
        <v>166</v>
      </c>
      <c r="C81" s="6">
        <v>5099.8999999999996</v>
      </c>
      <c r="D81" s="6">
        <v>6585.1</v>
      </c>
      <c r="E81" s="7">
        <f t="shared" si="9"/>
        <v>1485.2000000000007</v>
      </c>
      <c r="F81" s="8">
        <f t="shared" si="17"/>
        <v>1.2912213964979706</v>
      </c>
      <c r="G81" s="27">
        <v>6552</v>
      </c>
      <c r="H81" s="27">
        <f t="shared" si="10"/>
        <v>-33.100000000000364</v>
      </c>
      <c r="I81" s="28">
        <f t="shared" si="11"/>
        <v>0.99497350078206859</v>
      </c>
      <c r="J81" s="27">
        <v>5008.3</v>
      </c>
      <c r="K81" s="27">
        <f t="shared" si="12"/>
        <v>-1543.6999999999998</v>
      </c>
      <c r="L81" s="28">
        <f t="shared" si="13"/>
        <v>0.76439255189255195</v>
      </c>
      <c r="M81" s="27">
        <v>5007.8999999999996</v>
      </c>
      <c r="N81" s="27">
        <f t="shared" si="15"/>
        <v>-0.4000000000005457</v>
      </c>
      <c r="O81" s="28">
        <f t="shared" si="16"/>
        <v>0.99992013257991719</v>
      </c>
    </row>
    <row r="82" spans="1:15" s="31" customFormat="1" ht="47.25" x14ac:dyDescent="0.25">
      <c r="A82" s="9" t="s">
        <v>167</v>
      </c>
      <c r="B82" s="10" t="s">
        <v>168</v>
      </c>
      <c r="C82" s="11">
        <v>3346.8</v>
      </c>
      <c r="D82" s="11">
        <v>4540.7</v>
      </c>
      <c r="E82" s="12">
        <f t="shared" si="9"/>
        <v>1193.8999999999996</v>
      </c>
      <c r="F82" s="13">
        <f>D82/C82</f>
        <v>1.3567288155850363</v>
      </c>
      <c r="G82" s="18">
        <v>4521.7</v>
      </c>
      <c r="H82" s="18">
        <f t="shared" si="10"/>
        <v>-19</v>
      </c>
      <c r="I82" s="21">
        <f t="shared" si="11"/>
        <v>0.99581562314180638</v>
      </c>
      <c r="J82" s="18">
        <v>3020.9</v>
      </c>
      <c r="K82" s="18">
        <f t="shared" si="12"/>
        <v>-1500.7999999999997</v>
      </c>
      <c r="L82" s="21">
        <f t="shared" si="13"/>
        <v>0.66808943538934473</v>
      </c>
      <c r="M82" s="18">
        <v>3020.2</v>
      </c>
      <c r="N82" s="18">
        <f t="shared" si="15"/>
        <v>-0.70000000000027285</v>
      </c>
      <c r="O82" s="21">
        <f t="shared" si="16"/>
        <v>0.99976828097586801</v>
      </c>
    </row>
    <row r="83" spans="1:15" s="31" customFormat="1" ht="15.75" x14ac:dyDescent="0.25">
      <c r="A83" s="9" t="s">
        <v>169</v>
      </c>
      <c r="B83" s="10" t="s">
        <v>170</v>
      </c>
      <c r="C83" s="11">
        <v>412.2</v>
      </c>
      <c r="D83" s="11">
        <v>468</v>
      </c>
      <c r="E83" s="12">
        <f t="shared" si="9"/>
        <v>55.800000000000011</v>
      </c>
      <c r="F83" s="13">
        <f t="shared" ref="F83:F86" si="18">D83/C83</f>
        <v>1.1353711790393013</v>
      </c>
      <c r="G83" s="18">
        <v>376.9</v>
      </c>
      <c r="H83" s="18">
        <f t="shared" si="10"/>
        <v>-91.100000000000023</v>
      </c>
      <c r="I83" s="21">
        <f t="shared" si="11"/>
        <v>0.80534188034188026</v>
      </c>
      <c r="J83" s="18" t="s">
        <v>171</v>
      </c>
      <c r="K83" s="18">
        <f t="shared" si="12"/>
        <v>-9.6999999999999886</v>
      </c>
      <c r="L83" s="21">
        <f t="shared" si="13"/>
        <v>0.97426373043247549</v>
      </c>
      <c r="M83" s="18" t="s">
        <v>172</v>
      </c>
      <c r="N83" s="18">
        <f t="shared" si="15"/>
        <v>-1.8000000000000114</v>
      </c>
      <c r="O83" s="21">
        <f t="shared" si="16"/>
        <v>0.99509803921568629</v>
      </c>
    </row>
    <row r="84" spans="1:15" s="31" customFormat="1" ht="15.75" x14ac:dyDescent="0.25">
      <c r="A84" s="9" t="s">
        <v>173</v>
      </c>
      <c r="B84" s="10" t="s">
        <v>174</v>
      </c>
      <c r="C84" s="11">
        <v>1340.8</v>
      </c>
      <c r="D84" s="11">
        <v>1576.3</v>
      </c>
      <c r="E84" s="12">
        <f t="shared" si="9"/>
        <v>235.5</v>
      </c>
      <c r="F84" s="13">
        <f t="shared" si="18"/>
        <v>1.1756414081145585</v>
      </c>
      <c r="G84" s="18">
        <v>1653.4</v>
      </c>
      <c r="H84" s="18">
        <f t="shared" si="10"/>
        <v>77.100000000000136</v>
      </c>
      <c r="I84" s="21">
        <f t="shared" si="11"/>
        <v>1.048912009135317</v>
      </c>
      <c r="J84" s="18">
        <v>1620.3</v>
      </c>
      <c r="K84" s="18">
        <f t="shared" si="12"/>
        <v>-33.100000000000136</v>
      </c>
      <c r="L84" s="21">
        <f t="shared" si="13"/>
        <v>0.97998064594169587</v>
      </c>
      <c r="M84" s="18">
        <v>1622.2</v>
      </c>
      <c r="N84" s="18">
        <f t="shared" si="15"/>
        <v>1.9000000000000909</v>
      </c>
      <c r="O84" s="21">
        <f t="shared" si="16"/>
        <v>1.001172622353885</v>
      </c>
    </row>
    <row r="85" spans="1:15" ht="15.75" x14ac:dyDescent="0.25">
      <c r="A85" s="4"/>
      <c r="B85" s="5" t="s">
        <v>175</v>
      </c>
      <c r="C85" s="6"/>
      <c r="D85" s="6"/>
      <c r="E85" s="7"/>
      <c r="F85" s="8"/>
      <c r="G85" s="27"/>
      <c r="H85" s="27"/>
      <c r="I85" s="28"/>
      <c r="J85" s="27">
        <v>1900</v>
      </c>
      <c r="K85" s="27"/>
      <c r="L85" s="28"/>
      <c r="M85" s="27">
        <v>4000</v>
      </c>
      <c r="N85" s="27">
        <f t="shared" si="15"/>
        <v>2100</v>
      </c>
      <c r="O85" s="28">
        <f t="shared" si="16"/>
        <v>2.1052631578947367</v>
      </c>
    </row>
    <row r="86" spans="1:15" ht="15.75" x14ac:dyDescent="0.25">
      <c r="A86" s="4"/>
      <c r="B86" s="17" t="s">
        <v>176</v>
      </c>
      <c r="C86" s="6">
        <f>SUM(C81+C79+C76+C71+C65+C57+C53+C44+C40+C35+C24+C19+C16+C6)</f>
        <v>75469.099999999991</v>
      </c>
      <c r="D86" s="6">
        <f>SUM(D81+D79+D76+D71+D65+D57+D53+D44+D40+D35+D24+D19+D16+D6)</f>
        <v>79340.299999999988</v>
      </c>
      <c r="E86" s="7">
        <f t="shared" si="9"/>
        <v>3871.1999999999971</v>
      </c>
      <c r="F86" s="8">
        <f t="shared" si="18"/>
        <v>1.0512951658360838</v>
      </c>
      <c r="G86" s="27">
        <f>SUM(G81+G79+G76+G71+G65+G57+G53+G44+G40+G35+G24+G19+G16+G6)</f>
        <v>81702.400000000009</v>
      </c>
      <c r="H86" s="27">
        <f t="shared" si="10"/>
        <v>2362.1000000000204</v>
      </c>
      <c r="I86" s="28">
        <f t="shared" si="11"/>
        <v>1.0297717553374517</v>
      </c>
      <c r="J86" s="27">
        <f>SUM(J81+J79+J76+J71+J65+J57+J53+J44+J40+J35+J24+J19+J16+J6+J85)</f>
        <v>81389.2</v>
      </c>
      <c r="K86" s="27">
        <f t="shared" si="12"/>
        <v>-313.20000000001164</v>
      </c>
      <c r="L86" s="28">
        <f t="shared" si="13"/>
        <v>0.99616657527808228</v>
      </c>
      <c r="M86" s="27">
        <f>SUM(M81+M79+M76+M71+M65+M57+M53+M44+M40+M35+M24+M19+M16+M6+M85)</f>
        <v>85672.499999999985</v>
      </c>
      <c r="N86" s="27">
        <f t="shared" si="15"/>
        <v>4283.2999999999884</v>
      </c>
      <c r="O86" s="28">
        <f t="shared" si="16"/>
        <v>1.0526273756223183</v>
      </c>
    </row>
    <row r="88" spans="1:15" ht="15.75" x14ac:dyDescent="0.25">
      <c r="C88" s="6">
        <v>75469.100000000006</v>
      </c>
      <c r="D88" s="6">
        <v>79340.3</v>
      </c>
      <c r="G88" s="27">
        <v>81702.399999999994</v>
      </c>
      <c r="J88" s="27">
        <v>81389.2</v>
      </c>
      <c r="M88" s="27">
        <v>85672.5</v>
      </c>
    </row>
  </sheetData>
  <mergeCells count="12">
    <mergeCell ref="N3:O3"/>
    <mergeCell ref="M3:M4"/>
    <mergeCell ref="A1:M1"/>
    <mergeCell ref="A3:A4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80" verticalDpi="180" r:id="rId1"/>
  <rowBreaks count="1" manualBreakCount="1">
    <brk id="4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2018-11-06T06:21:12Z</dcterms:modified>
</cp:coreProperties>
</file>